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МСП " sheetId="1" r:id="rId1"/>
  </sheets>
  <calcPr calcId="145621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 s="1"/>
  <c r="G19" i="1"/>
  <c r="L19" i="1"/>
  <c r="G20" i="1"/>
  <c r="L20" i="1"/>
  <c r="G29" i="1"/>
  <c r="L29" i="1"/>
  <c r="C31" i="1"/>
  <c r="D31" i="1"/>
  <c r="E31" i="1"/>
  <c r="F31" i="1"/>
  <c r="G31" i="1"/>
  <c r="H31" i="1"/>
  <c r="I31" i="1"/>
  <c r="J31" i="1"/>
  <c r="K31" i="1"/>
  <c r="L31" i="1" s="1"/>
  <c r="G37" i="1"/>
  <c r="L37" i="1"/>
  <c r="G38" i="1"/>
  <c r="L38" i="1"/>
  <c r="G39" i="1"/>
  <c r="L39" i="1"/>
  <c r="G53" i="1"/>
  <c r="L53" i="1"/>
  <c r="C54" i="1"/>
  <c r="D54" i="1"/>
  <c r="E54" i="1"/>
  <c r="F54" i="1"/>
  <c r="G54" i="1"/>
  <c r="H54" i="1"/>
  <c r="I54" i="1"/>
  <c r="J54" i="1"/>
  <c r="K54" i="1"/>
  <c r="L54" i="1" s="1"/>
  <c r="G56" i="1"/>
  <c r="L56" i="1"/>
  <c r="G66" i="1"/>
  <c r="L66" i="1"/>
  <c r="G67" i="1"/>
  <c r="L67" i="1"/>
  <c r="C72" i="1"/>
  <c r="D72" i="1"/>
  <c r="E72" i="1"/>
  <c r="F72" i="1"/>
  <c r="G72" i="1"/>
  <c r="H72" i="1"/>
  <c r="I72" i="1"/>
  <c r="J72" i="1"/>
  <c r="K72" i="1"/>
  <c r="L72" i="1" s="1"/>
  <c r="G81" i="1"/>
  <c r="L81" i="1"/>
  <c r="C82" i="1"/>
  <c r="C80" i="1" s="1"/>
  <c r="D82" i="1"/>
  <c r="D80" i="1" s="1"/>
  <c r="E82" i="1"/>
  <c r="E80" i="1" s="1"/>
  <c r="F82" i="1"/>
  <c r="F80" i="1" s="1"/>
  <c r="G82" i="1"/>
  <c r="H82" i="1"/>
  <c r="H80" i="1" s="1"/>
  <c r="I82" i="1"/>
  <c r="L82" i="1" s="1"/>
  <c r="J82" i="1"/>
  <c r="J80" i="1" s="1"/>
  <c r="K82" i="1"/>
  <c r="K80" i="1" s="1"/>
  <c r="G83" i="1"/>
  <c r="L83" i="1"/>
  <c r="G84" i="1"/>
  <c r="L84" i="1"/>
  <c r="G85" i="1"/>
  <c r="L85" i="1"/>
  <c r="G86" i="1"/>
  <c r="L86" i="1"/>
  <c r="G87" i="1"/>
  <c r="L87" i="1"/>
  <c r="C88" i="1"/>
  <c r="D88" i="1"/>
  <c r="E88" i="1"/>
  <c r="F88" i="1"/>
  <c r="G88" i="1"/>
  <c r="H88" i="1"/>
  <c r="I88" i="1"/>
  <c r="L88" i="1" s="1"/>
  <c r="J88" i="1"/>
  <c r="K88" i="1"/>
  <c r="G89" i="1"/>
  <c r="L89" i="1"/>
  <c r="G90" i="1"/>
  <c r="L90" i="1"/>
  <c r="G91" i="1"/>
  <c r="L91" i="1"/>
  <c r="G92" i="1"/>
  <c r="L92" i="1"/>
  <c r="C93" i="1"/>
  <c r="D93" i="1"/>
  <c r="E93" i="1"/>
  <c r="F93" i="1"/>
  <c r="G93" i="1"/>
  <c r="H93" i="1"/>
  <c r="I93" i="1"/>
  <c r="L93" i="1" s="1"/>
  <c r="J93" i="1"/>
  <c r="K93" i="1"/>
  <c r="G94" i="1"/>
  <c r="L94" i="1"/>
  <c r="G95" i="1"/>
  <c r="L95" i="1"/>
  <c r="G96" i="1"/>
  <c r="L96" i="1"/>
  <c r="G97" i="1"/>
  <c r="L97" i="1"/>
  <c r="G98" i="1"/>
  <c r="L98" i="1"/>
  <c r="G99" i="1"/>
  <c r="L99" i="1"/>
  <c r="G100" i="1"/>
  <c r="L100" i="1"/>
  <c r="G101" i="1"/>
  <c r="J101" i="1"/>
  <c r="K101" i="1"/>
  <c r="L101" i="1" s="1"/>
  <c r="G102" i="1"/>
  <c r="L102" i="1"/>
  <c r="C104" i="1"/>
  <c r="C103" i="1" s="1"/>
  <c r="D104" i="1"/>
  <c r="D103" i="1" s="1"/>
  <c r="E104" i="1"/>
  <c r="E103" i="1" s="1"/>
  <c r="F104" i="1"/>
  <c r="F103" i="1" s="1"/>
  <c r="G104" i="1"/>
  <c r="H104" i="1"/>
  <c r="H103" i="1" s="1"/>
  <c r="I104" i="1"/>
  <c r="L104" i="1" s="1"/>
  <c r="J104" i="1"/>
  <c r="J103" i="1" s="1"/>
  <c r="K104" i="1"/>
  <c r="K103" i="1" s="1"/>
  <c r="G105" i="1"/>
  <c r="L105" i="1"/>
  <c r="G106" i="1"/>
  <c r="L106" i="1"/>
  <c r="G107" i="1"/>
  <c r="L107" i="1"/>
  <c r="G108" i="1"/>
  <c r="L108" i="1"/>
  <c r="L109" i="1"/>
  <c r="G110" i="1"/>
  <c r="L110" i="1"/>
  <c r="G111" i="1"/>
  <c r="L111" i="1"/>
  <c r="C112" i="1"/>
  <c r="D112" i="1"/>
  <c r="G112" i="1" s="1"/>
  <c r="E112" i="1"/>
  <c r="F112" i="1"/>
  <c r="H112" i="1"/>
  <c r="I112" i="1"/>
  <c r="J112" i="1"/>
  <c r="K112" i="1"/>
  <c r="L112" i="1"/>
  <c r="G113" i="1"/>
  <c r="L113" i="1"/>
  <c r="G114" i="1"/>
  <c r="L114" i="1"/>
  <c r="G115" i="1"/>
  <c r="L115" i="1"/>
  <c r="G116" i="1"/>
  <c r="L116" i="1"/>
  <c r="G117" i="1"/>
  <c r="L117" i="1"/>
  <c r="C118" i="1"/>
  <c r="D118" i="1"/>
  <c r="G118" i="1" s="1"/>
  <c r="E118" i="1"/>
  <c r="F118" i="1"/>
  <c r="H118" i="1"/>
  <c r="I118" i="1"/>
  <c r="J118" i="1"/>
  <c r="K118" i="1"/>
  <c r="L118" i="1"/>
  <c r="G119" i="1"/>
  <c r="L119" i="1"/>
  <c r="G120" i="1"/>
  <c r="L120" i="1"/>
  <c r="C121" i="1"/>
  <c r="D121" i="1"/>
  <c r="G121" i="1" s="1"/>
  <c r="E121" i="1"/>
  <c r="F121" i="1"/>
  <c r="H121" i="1"/>
  <c r="I121" i="1"/>
  <c r="J121" i="1"/>
  <c r="K121" i="1"/>
  <c r="L121" i="1"/>
  <c r="G122" i="1"/>
  <c r="L122" i="1"/>
  <c r="G123" i="1"/>
  <c r="L123" i="1"/>
  <c r="G124" i="1"/>
  <c r="L124" i="1"/>
  <c r="G125" i="1"/>
  <c r="L125" i="1"/>
  <c r="G127" i="1"/>
  <c r="L127" i="1"/>
  <c r="G128" i="1"/>
  <c r="L128" i="1"/>
  <c r="G129" i="1"/>
  <c r="L129" i="1"/>
  <c r="C130" i="1"/>
  <c r="C126" i="1" s="1"/>
  <c r="D130" i="1"/>
  <c r="E130" i="1"/>
  <c r="E126" i="1" s="1"/>
  <c r="F130" i="1"/>
  <c r="H130" i="1"/>
  <c r="H126" i="1" s="1"/>
  <c r="I130" i="1"/>
  <c r="I126" i="1" s="1"/>
  <c r="J130" i="1"/>
  <c r="J126" i="1" s="1"/>
  <c r="J144" i="1" s="1"/>
  <c r="K130" i="1"/>
  <c r="K126" i="1" s="1"/>
  <c r="L130" i="1"/>
  <c r="G131" i="1"/>
  <c r="L131" i="1"/>
  <c r="G132" i="1"/>
  <c r="L132" i="1"/>
  <c r="G133" i="1"/>
  <c r="L133" i="1"/>
  <c r="C134" i="1"/>
  <c r="D134" i="1"/>
  <c r="E134" i="1"/>
  <c r="F134" i="1"/>
  <c r="H134" i="1"/>
  <c r="I134" i="1"/>
  <c r="J134" i="1"/>
  <c r="K134" i="1"/>
  <c r="L134" i="1"/>
  <c r="G135" i="1"/>
  <c r="L135" i="1"/>
  <c r="G136" i="1"/>
  <c r="L136" i="1"/>
  <c r="G137" i="1"/>
  <c r="L137" i="1"/>
  <c r="G138" i="1"/>
  <c r="L138" i="1"/>
  <c r="G139" i="1"/>
  <c r="L139" i="1"/>
  <c r="G140" i="1"/>
  <c r="L140" i="1"/>
  <c r="G141" i="1"/>
  <c r="L141" i="1"/>
  <c r="G142" i="1"/>
  <c r="L142" i="1"/>
  <c r="G143" i="1"/>
  <c r="L143" i="1"/>
  <c r="G153" i="1"/>
  <c r="L153" i="1"/>
  <c r="C154" i="1"/>
  <c r="C152" i="1" s="1"/>
  <c r="D154" i="1"/>
  <c r="E154" i="1"/>
  <c r="E152" i="1" s="1"/>
  <c r="F154" i="1"/>
  <c r="H154" i="1"/>
  <c r="H152" i="1" s="1"/>
  <c r="I154" i="1"/>
  <c r="I152" i="1" s="1"/>
  <c r="J154" i="1"/>
  <c r="J152" i="1" s="1"/>
  <c r="K154" i="1"/>
  <c r="K152" i="1" s="1"/>
  <c r="L154" i="1"/>
  <c r="G155" i="1"/>
  <c r="L155" i="1"/>
  <c r="G156" i="1"/>
  <c r="L156" i="1"/>
  <c r="G157" i="1"/>
  <c r="L157" i="1"/>
  <c r="G158" i="1"/>
  <c r="L158" i="1"/>
  <c r="G159" i="1"/>
  <c r="L159" i="1"/>
  <c r="C160" i="1"/>
  <c r="D160" i="1"/>
  <c r="E160" i="1"/>
  <c r="F160" i="1"/>
  <c r="F152" i="1" s="1"/>
  <c r="H160" i="1"/>
  <c r="I160" i="1"/>
  <c r="J160" i="1"/>
  <c r="K160" i="1"/>
  <c r="L160" i="1"/>
  <c r="G161" i="1"/>
  <c r="L161" i="1"/>
  <c r="G162" i="1"/>
  <c r="L162" i="1"/>
  <c r="G163" i="1"/>
  <c r="L163" i="1"/>
  <c r="G164" i="1"/>
  <c r="L164" i="1"/>
  <c r="C165" i="1"/>
  <c r="D165" i="1"/>
  <c r="E165" i="1"/>
  <c r="F165" i="1"/>
  <c r="H165" i="1"/>
  <c r="I165" i="1"/>
  <c r="J165" i="1"/>
  <c r="K165" i="1"/>
  <c r="L165" i="1"/>
  <c r="G166" i="1"/>
  <c r="L166" i="1"/>
  <c r="G167" i="1"/>
  <c r="L167" i="1"/>
  <c r="G168" i="1"/>
  <c r="L168" i="1"/>
  <c r="G169" i="1"/>
  <c r="L169" i="1"/>
  <c r="G170" i="1"/>
  <c r="L170" i="1"/>
  <c r="G171" i="1"/>
  <c r="L171" i="1"/>
  <c r="G172" i="1"/>
  <c r="L172" i="1"/>
  <c r="G173" i="1"/>
  <c r="L173" i="1"/>
  <c r="G174" i="1"/>
  <c r="L174" i="1"/>
  <c r="C176" i="1"/>
  <c r="C175" i="1" s="1"/>
  <c r="D176" i="1"/>
  <c r="E176" i="1"/>
  <c r="E175" i="1" s="1"/>
  <c r="F176" i="1"/>
  <c r="H176" i="1"/>
  <c r="H175" i="1" s="1"/>
  <c r="I176" i="1"/>
  <c r="I175" i="1" s="1"/>
  <c r="J176" i="1"/>
  <c r="J175" i="1" s="1"/>
  <c r="K176" i="1"/>
  <c r="K175" i="1" s="1"/>
  <c r="L176" i="1"/>
  <c r="G177" i="1"/>
  <c r="L177" i="1"/>
  <c r="G178" i="1"/>
  <c r="L178" i="1"/>
  <c r="G179" i="1"/>
  <c r="L179" i="1"/>
  <c r="G180" i="1"/>
  <c r="L180" i="1"/>
  <c r="G181" i="1"/>
  <c r="L181" i="1"/>
  <c r="G182" i="1"/>
  <c r="L182" i="1"/>
  <c r="G183" i="1"/>
  <c r="L183" i="1"/>
  <c r="C184" i="1"/>
  <c r="D184" i="1"/>
  <c r="E184" i="1"/>
  <c r="F184" i="1"/>
  <c r="F175" i="1" s="1"/>
  <c r="H184" i="1"/>
  <c r="I184" i="1"/>
  <c r="J184" i="1"/>
  <c r="K184" i="1"/>
  <c r="L184" i="1"/>
  <c r="G185" i="1"/>
  <c r="L185" i="1"/>
  <c r="G186" i="1"/>
  <c r="L186" i="1"/>
  <c r="G187" i="1"/>
  <c r="L187" i="1"/>
  <c r="G188" i="1"/>
  <c r="L188" i="1"/>
  <c r="G189" i="1"/>
  <c r="L189" i="1"/>
  <c r="C190" i="1"/>
  <c r="D190" i="1"/>
  <c r="E190" i="1"/>
  <c r="F190" i="1"/>
  <c r="H190" i="1"/>
  <c r="I190" i="1"/>
  <c r="J190" i="1"/>
  <c r="K190" i="1"/>
  <c r="L190" i="1"/>
  <c r="G191" i="1"/>
  <c r="L191" i="1"/>
  <c r="G192" i="1"/>
  <c r="L192" i="1"/>
  <c r="C193" i="1"/>
  <c r="D193" i="1"/>
  <c r="E193" i="1"/>
  <c r="F193" i="1"/>
  <c r="L193" i="1"/>
  <c r="G194" i="1"/>
  <c r="L194" i="1"/>
  <c r="G195" i="1"/>
  <c r="L195" i="1"/>
  <c r="G196" i="1"/>
  <c r="L196" i="1"/>
  <c r="F197" i="1"/>
  <c r="G197" i="1"/>
  <c r="L197" i="1"/>
  <c r="G199" i="1"/>
  <c r="L199" i="1"/>
  <c r="G200" i="1"/>
  <c r="L200" i="1"/>
  <c r="G201" i="1"/>
  <c r="L201" i="1"/>
  <c r="C202" i="1"/>
  <c r="C198" i="1" s="1"/>
  <c r="D202" i="1"/>
  <c r="D198" i="1" s="1"/>
  <c r="E202" i="1"/>
  <c r="E198" i="1" s="1"/>
  <c r="E216" i="1" s="1"/>
  <c r="F202" i="1"/>
  <c r="F198" i="1" s="1"/>
  <c r="G202" i="1"/>
  <c r="H202" i="1"/>
  <c r="H198" i="1" s="1"/>
  <c r="I202" i="1"/>
  <c r="J202" i="1"/>
  <c r="J198" i="1" s="1"/>
  <c r="K202" i="1"/>
  <c r="K198" i="1" s="1"/>
  <c r="K216" i="1" s="1"/>
  <c r="G203" i="1"/>
  <c r="L203" i="1"/>
  <c r="G204" i="1"/>
  <c r="L204" i="1"/>
  <c r="G205" i="1"/>
  <c r="L205" i="1"/>
  <c r="C206" i="1"/>
  <c r="D206" i="1"/>
  <c r="E206" i="1"/>
  <c r="F206" i="1"/>
  <c r="G206" i="1"/>
  <c r="H206" i="1"/>
  <c r="I206" i="1"/>
  <c r="J206" i="1"/>
  <c r="K206" i="1"/>
  <c r="G207" i="1"/>
  <c r="L207" i="1"/>
  <c r="G208" i="1"/>
  <c r="L208" i="1"/>
  <c r="G209" i="1"/>
  <c r="L209" i="1"/>
  <c r="G210" i="1"/>
  <c r="L210" i="1"/>
  <c r="G211" i="1"/>
  <c r="L211" i="1"/>
  <c r="G212" i="1"/>
  <c r="L212" i="1"/>
  <c r="G213" i="1"/>
  <c r="L213" i="1"/>
  <c r="G214" i="1"/>
  <c r="L214" i="1"/>
  <c r="G215" i="1"/>
  <c r="L215" i="1"/>
  <c r="C224" i="1"/>
  <c r="C288" i="1" s="1"/>
  <c r="D224" i="1"/>
  <c r="H224" i="1"/>
  <c r="I224" i="1"/>
  <c r="I288" i="1" s="1"/>
  <c r="K224" i="1"/>
  <c r="K288" i="1" s="1"/>
  <c r="E235" i="1"/>
  <c r="E224" i="1" s="1"/>
  <c r="E288" i="1" s="1"/>
  <c r="J235" i="1"/>
  <c r="J224" i="1" s="1"/>
  <c r="L235" i="1"/>
  <c r="F236" i="1"/>
  <c r="F224" i="1" s="1"/>
  <c r="G236" i="1"/>
  <c r="G224" i="1" s="1"/>
  <c r="G288" i="1" s="1"/>
  <c r="K236" i="1"/>
  <c r="L236" i="1"/>
  <c r="C247" i="1"/>
  <c r="D247" i="1"/>
  <c r="D288" i="1" s="1"/>
  <c r="F247" i="1"/>
  <c r="H247" i="1"/>
  <c r="H288" i="1" s="1"/>
  <c r="I247" i="1"/>
  <c r="J247" i="1"/>
  <c r="K247" i="1"/>
  <c r="L247" i="1"/>
  <c r="E253" i="1"/>
  <c r="E247" i="1" s="1"/>
  <c r="G253" i="1"/>
  <c r="G247" i="1" s="1"/>
  <c r="F288" i="1"/>
  <c r="J288" i="1"/>
  <c r="L175" i="1" l="1"/>
  <c r="G198" i="1"/>
  <c r="C216" i="1"/>
  <c r="L152" i="1"/>
  <c r="L126" i="1"/>
  <c r="H144" i="1"/>
  <c r="L224" i="1"/>
  <c r="L288" i="1" s="1"/>
  <c r="L202" i="1"/>
  <c r="I198" i="1"/>
  <c r="I216" i="1" s="1"/>
  <c r="G193" i="1"/>
  <c r="G184" i="1"/>
  <c r="G160" i="1"/>
  <c r="G134" i="1"/>
  <c r="G103" i="1"/>
  <c r="K144" i="1"/>
  <c r="E144" i="1"/>
  <c r="C144" i="1"/>
  <c r="G80" i="1"/>
  <c r="L206" i="1"/>
  <c r="J216" i="1"/>
  <c r="H216" i="1"/>
  <c r="L216" i="1" s="1"/>
  <c r="F216" i="1"/>
  <c r="G190" i="1"/>
  <c r="G176" i="1"/>
  <c r="D175" i="1"/>
  <c r="G175" i="1" s="1"/>
  <c r="G165" i="1"/>
  <c r="G154" i="1"/>
  <c r="D152" i="1"/>
  <c r="G152" i="1" s="1"/>
  <c r="F126" i="1"/>
  <c r="F144" i="1" s="1"/>
  <c r="G130" i="1"/>
  <c r="D126" i="1"/>
  <c r="D144" i="1" s="1"/>
  <c r="I103" i="1"/>
  <c r="L103" i="1" s="1"/>
  <c r="I80" i="1"/>
  <c r="D216" i="1" l="1"/>
  <c r="G216" i="1" s="1"/>
  <c r="I144" i="1"/>
  <c r="L144" i="1" s="1"/>
  <c r="L80" i="1"/>
  <c r="L198" i="1"/>
  <c r="G144" i="1"/>
  <c r="G126" i="1"/>
</calcChain>
</file>

<file path=xl/sharedStrings.xml><?xml version="1.0" encoding="utf-8"?>
<sst xmlns="http://schemas.openxmlformats.org/spreadsheetml/2006/main" count="320" uniqueCount="79">
  <si>
    <t>Итого</t>
  </si>
  <si>
    <t>3.12. Прочие мероприятия по совершенствованию систем учета</t>
  </si>
  <si>
    <t>3.11. Установка на подстанциях с дежурным персоналом сигнализации о выходе из строя высоковольтных предохранителей трансформаторов напряжения</t>
  </si>
  <si>
    <t>3.10. Компенсация индуктивной нагрузки трансформаторов напряжения</t>
  </si>
  <si>
    <t>3.9. Составление и анализ небалансов электрической энергии по подстанциям и электростанциям</t>
  </si>
  <si>
    <t>3.8. Установка электросчетчиков учета на границах балансовой и эксплуатационной ответственности</t>
  </si>
  <si>
    <t>3.7. Проведение проверок и обеспечение своевременности и правильности снятий показаний электросчетчиков</t>
  </si>
  <si>
    <t>3.6.3. Установка дополнительных трансформаторов напряжения</t>
  </si>
  <si>
    <t>3.6.2. Установка дополнительных трансформаторов тока</t>
  </si>
  <si>
    <t>3.6.1. Установка дополнительных электросчетчиков</t>
  </si>
  <si>
    <t>3.6. Установка дополнительной аппаратуры</t>
  </si>
  <si>
    <t>3.5. Установка электросчетчиков повышенных классов точности</t>
  </si>
  <si>
    <t>3.4.2. Устранение недогрузки и перегрузки 
цепей напряжения</t>
  </si>
  <si>
    <t>3.4.1. Устранение недогрузки и перегрузки 
цепей тока</t>
  </si>
  <si>
    <t>3.4. Устранение недогрузки и перегрузки</t>
  </si>
  <si>
    <t>3.3. Выделение цепей учета электрической энергии на отдельные обмотки 
трансформаторов тока</t>
  </si>
  <si>
    <t>3.2. Установка автоматизированных систем учета электрической энергии</t>
  </si>
  <si>
    <t>3.1. Организация равномерного снятия показаний электросчетчиков строго в установленные сроки по группам потребителей</t>
  </si>
  <si>
    <t>3. Мероприятия по совершенствованию систем расчетного и технического учета электрической энергии</t>
  </si>
  <si>
    <t>2.13. Прочие технические мероприятия</t>
  </si>
  <si>
    <t>2.12. Установка и ввод в работу БСК для продольной компенсации</t>
  </si>
  <si>
    <t>2.11.2. Перевод на более высокое номинальное напряжение подстанций</t>
  </si>
  <si>
    <t>2.11.1. Перевод на более высокое номинальное напряжение линий электропередачи</t>
  </si>
  <si>
    <t>2.11. Перевод электрических сетей на более высокое номинальное напряжение</t>
  </si>
  <si>
    <t>2.10.2. Оптимизация нагрузки электрических сетей за счет строительства подстанций</t>
  </si>
  <si>
    <t>2.10.1. Оптимизация нагрузки электрических сетей за счет строительства линий</t>
  </si>
  <si>
    <t>2.10. Оптимизация нагрузки электросетей 
за счет строительства</t>
  </si>
  <si>
    <t>2.9. Установка и ввод в работу вольтодобавочных трансформаторов с поперечным регулированием</t>
  </si>
  <si>
    <t>2.8. Установка и ввод в работу устройств автоматического регулирования мощности БСК в электрических сетях</t>
  </si>
  <si>
    <t>2.7. Установка и ввод в работу на трансформаторах с РПН устройств автоматического регулирования коэффициента трансформации</t>
  </si>
  <si>
    <t>2.6.2. Установка и ввод в работу 
регулировочных трансформаторов</t>
  </si>
  <si>
    <t>2.6.1. Установка и ввод в работу устройств РПН на трансформаторах с переключением без возбуждения</t>
  </si>
  <si>
    <t>2.6. Установка и ввод в работу устройств</t>
  </si>
  <si>
    <t>2.5. Замена недогруженных силовых трансформаторов</t>
  </si>
  <si>
    <t>2.4. Замена перегруженных, установка и ввод в работу дополнительных силовых трансформаторов на эксплуатируемых подстанциях</t>
  </si>
  <si>
    <t>2.3. Замена проводов на перегруженных линиях</t>
  </si>
  <si>
    <t>2.2. Установка и ввод в работу шунтирующих реакторов</t>
  </si>
  <si>
    <t>2.1.3. Установка и ввод в работу статических тиристорных компенсаторов</t>
  </si>
  <si>
    <t>2.1.2. Установка и ввод в работу синхронных компенсаторов</t>
  </si>
  <si>
    <t>2.1.1. Установка и ввод в работу батарей статических конденсаторов (далее - БСК)</t>
  </si>
  <si>
    <t>2.1. Установка и ввод в работу устройств компенсации реактивной мощности</t>
  </si>
  <si>
    <t>2. Технические мероприятия</t>
  </si>
  <si>
    <t>1.14. Прочие организационные мероприятия</t>
  </si>
  <si>
    <t>1.13. Выявление неучтенной электрической энергии в результате проведения рейдов</t>
  </si>
  <si>
    <t>1.12. Выполнение ремонтов под напряжением 
на воздушных линиях электропередачи</t>
  </si>
  <si>
    <t>1.11. Ввод в работу неиспользуемых средств автоматического регулирования напряжения на трансформаторах с регулированием напряжения под нагрузкой (далее - РПН)</t>
  </si>
  <si>
    <t>1.10. Снижение расхода электрической энергии на собственные нужды подстанций</t>
  </si>
  <si>
    <t>1.9.4. Сокращение продолжительности комплексных ремонтов оборудования распределительных устройств, в т.ч. ячеек, шин и пр.</t>
  </si>
  <si>
    <t>1.9.3. Сокращение продолжительности ремонта основного оборудования синхронных компенсаторов</t>
  </si>
  <si>
    <t>1.9.2. Сокращение продолжительности ремонта трансформаторов</t>
  </si>
  <si>
    <t>1.9.1. Сокращение продолжительности ремонта линий электропередачи</t>
  </si>
  <si>
    <t>1.9. Сокращение продолжительности ремонта</t>
  </si>
  <si>
    <t>1.8. Выравнивание нагрузок фаз в электросетях</t>
  </si>
  <si>
    <t>1.7. Отключение трансформаторов на подстанциях с сезонной нагрузкой</t>
  </si>
  <si>
    <t>1.6.2. Отключение в режимах малых нагрузок трансформаторов на подстанциях с двумя и более трансформаторами</t>
  </si>
  <si>
    <t>1.6.1. Отключение в режимах малых нагрузок линий электропередачи в замкнутых электрических сетях и двухцепных линиях</t>
  </si>
  <si>
    <t>1.6. Отключение в режимах малых нагрузок</t>
  </si>
  <si>
    <t>1.5. Оптимизация рабочих напряжений в 
центрах питания радиальных электрических сетей</t>
  </si>
  <si>
    <t>1.4. Оптимизация мест размыкания контуров электрических сетей</t>
  </si>
  <si>
    <t>1.3. Оптимизация распределения нагрузки 
между подстанциями основной электрической сети за счет переключений в ее схеме</t>
  </si>
  <si>
    <t>1.2.2. Оптимизация установившихся режимов электрических сетей по активной мощности</t>
  </si>
  <si>
    <t>1.2.1. Оптимизация установившихся режимов электрических сетей по реактивной мощности</t>
  </si>
  <si>
    <t>1.2. Оптимизация установившихся режимов электрических сетей</t>
  </si>
  <si>
    <t>1.1. Оптимизация мест размыкания линий электропередачи с двусторонним питанием</t>
  </si>
  <si>
    <t>1. Организационные мероприятия</t>
  </si>
  <si>
    <t>итого</t>
  </si>
  <si>
    <t>HH</t>
  </si>
  <si>
    <t>CH2</t>
  </si>
  <si>
    <t>CH1</t>
  </si>
  <si>
    <t>BH</t>
  </si>
  <si>
    <t>Фактическое сокращение потерь электрической энергии,
тыс. кВт·ч</t>
  </si>
  <si>
    <t>Планируемое сокращение потерь электрической энергии,
тыс. кВт·ч</t>
  </si>
  <si>
    <t>Код
строки</t>
  </si>
  <si>
    <t>Наименование мероприятия</t>
  </si>
  <si>
    <t>Результаты выполнения мероприятий по снижению потерь электрической энергии в электрических сетях  филиала "Ростовэнерго"</t>
  </si>
  <si>
    <t xml:space="preserve">3.12. Прочие мероприятия по совершенствованию систем учета (модернизация  комплексов учета электроэнергии физических лиц  с выносом на фасад здания, замена  трехфазных трансформаторов 10/0,4 кв на однофазные 10/0,23 кВ) </t>
  </si>
  <si>
    <t>Результаты выполнения мероприятий по снижению потерь электрической энергии в электрических сетях  филиала "Калмэнерго"</t>
  </si>
  <si>
    <t>Результаты выполнения мероприятий по снижению потерь электрической энергии в электрических сетях  филиала "Волгоградэнеро"</t>
  </si>
  <si>
    <t>Результаты выполнения мероприятий по снижению потерь электрической энергии в электрических сетях филиала "Астраханьэнерго"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</si>
</sst>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_(* #,##0.00_);_(* \(#,##0.00\);_(* &quot;-&quot;??_);_(@_)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 applyAlignment="1">
      <alignment horizontal="left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textRotation="90" wrapText="1"/>
    </xf>
    <xf numFmtId="0" fontId="2" fillId="0" borderId="4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/>
    </xf>
    <xf numFmtId="0" fontId="2" fillId="0" borderId="0" xfId="2" applyFont="1" applyAlignment="1">
      <alignment horizontal="left"/>
    </xf>
    <xf numFmtId="0" fontId="2" fillId="0" borderId="0" xfId="2" applyFont="1" applyFill="1" applyAlignment="1">
      <alignment horizontal="left" vertical="center"/>
    </xf>
    <xf numFmtId="164" fontId="2" fillId="0" borderId="1" xfId="2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textRotation="90" wrapText="1"/>
    </xf>
    <xf numFmtId="0" fontId="2" fillId="0" borderId="4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/>
    </xf>
  </cellXfs>
  <cellStyles count="6">
    <cellStyle name="Обычный" xfId="0" builtinId="0"/>
    <cellStyle name="Обычный 10 2 3" xfId="2"/>
    <cellStyle name="Обычный 2" xfId="1"/>
    <cellStyle name="Процентный 10 10" xfId="3"/>
    <cellStyle name="Финансовый 11" xfId="4"/>
    <cellStyle name="Финансовый 1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V288"/>
  <sheetViews>
    <sheetView tabSelected="1" topLeftCell="A199" workbookViewId="0">
      <selection activeCell="A213" sqref="A213"/>
    </sheetView>
  </sheetViews>
  <sheetFormatPr defaultColWidth="5.7109375" defaultRowHeight="12.75" x14ac:dyDescent="0.2"/>
  <cols>
    <col min="1" max="1" width="62.7109375" customWidth="1"/>
    <col min="2" max="2" width="6.85546875" customWidth="1"/>
    <col min="3" max="3" width="9.140625" customWidth="1"/>
    <col min="4" max="4" width="7.7109375" customWidth="1"/>
    <col min="5" max="5" width="8.42578125" customWidth="1"/>
    <col min="6" max="6" width="10.7109375" customWidth="1"/>
    <col min="7" max="7" width="13.7109375" customWidth="1"/>
    <col min="8" max="8" width="10.85546875" customWidth="1"/>
    <col min="9" max="9" width="9.28515625" customWidth="1"/>
    <col min="10" max="10" width="9.85546875" customWidth="1"/>
    <col min="11" max="11" width="13.85546875" customWidth="1"/>
    <col min="12" max="12" width="11.5703125" customWidth="1"/>
  </cols>
  <sheetData>
    <row r="3" spans="1:256" ht="15.75" x14ac:dyDescent="0.25">
      <c r="A3" s="55" t="s">
        <v>78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ht="15.75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ht="15.75" x14ac:dyDescent="0.2">
      <c r="A5" s="54" t="s">
        <v>73</v>
      </c>
      <c r="B5" s="49" t="s">
        <v>72</v>
      </c>
      <c r="C5" s="52" t="s">
        <v>71</v>
      </c>
      <c r="D5" s="52"/>
      <c r="E5" s="52"/>
      <c r="F5" s="52"/>
      <c r="G5" s="52"/>
      <c r="H5" s="53" t="s">
        <v>70</v>
      </c>
      <c r="I5" s="52"/>
      <c r="J5" s="52"/>
      <c r="K5" s="52"/>
      <c r="L5" s="5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ht="15.75" x14ac:dyDescent="0.2">
      <c r="A6" s="50"/>
      <c r="B6" s="49"/>
      <c r="C6" s="48" t="s">
        <v>69</v>
      </c>
      <c r="D6" s="45" t="s">
        <v>68</v>
      </c>
      <c r="E6" s="45" t="s">
        <v>67</v>
      </c>
      <c r="F6" s="45" t="s">
        <v>66</v>
      </c>
      <c r="G6" s="45" t="s">
        <v>65</v>
      </c>
      <c r="H6" s="48" t="s">
        <v>69</v>
      </c>
      <c r="I6" s="45" t="s">
        <v>68</v>
      </c>
      <c r="J6" s="45" t="s">
        <v>67</v>
      </c>
      <c r="K6" s="45" t="s">
        <v>66</v>
      </c>
      <c r="L6" s="45" t="s">
        <v>65</v>
      </c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256" ht="15.75" x14ac:dyDescent="0.2">
      <c r="A7" s="47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ht="15.75" x14ac:dyDescent="0.2">
      <c r="A8" s="44" t="s">
        <v>64</v>
      </c>
      <c r="B8" s="43"/>
      <c r="C8" s="42">
        <f>SUM(C9:C30)</f>
        <v>144.66999999999999</v>
      </c>
      <c r="D8" s="42">
        <f>SUM(D9:D30)</f>
        <v>77.28</v>
      </c>
      <c r="E8" s="42">
        <f>SUM(E9:E30)</f>
        <v>467.29</v>
      </c>
      <c r="F8" s="42">
        <f>SUM(F9:F30)</f>
        <v>43576.08</v>
      </c>
      <c r="G8" s="42">
        <f>F8+E8+D8+C8</f>
        <v>44265.32</v>
      </c>
      <c r="H8" s="42">
        <f>SUM(H9:H30)</f>
        <v>144.66999999999999</v>
      </c>
      <c r="I8" s="42">
        <f>SUM(I9:I30)</f>
        <v>77.28</v>
      </c>
      <c r="J8" s="42">
        <f>SUM(J9:J30)</f>
        <v>467.29</v>
      </c>
      <c r="K8" s="42">
        <f>SUM(K9:K30)</f>
        <v>108643.65299999999</v>
      </c>
      <c r="L8" s="42">
        <f>K8+J8+I8+H8</f>
        <v>109332.89299999998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 ht="31.5" x14ac:dyDescent="0.2">
      <c r="A9" s="44" t="s">
        <v>63</v>
      </c>
      <c r="B9" s="43"/>
      <c r="C9" s="45"/>
      <c r="D9" s="45"/>
      <c r="E9" s="45"/>
      <c r="F9" s="45"/>
      <c r="G9" s="45"/>
      <c r="H9" s="45"/>
      <c r="I9" s="45"/>
      <c r="J9" s="45"/>
      <c r="K9" s="45"/>
      <c r="L9" s="45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pans="1:256" ht="31.5" x14ac:dyDescent="0.2">
      <c r="A10" s="44" t="s">
        <v>62</v>
      </c>
      <c r="B10" s="43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56" ht="31.5" x14ac:dyDescent="0.2">
      <c r="A11" s="44" t="s">
        <v>61</v>
      </c>
      <c r="B11" s="43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ht="31.5" x14ac:dyDescent="0.2">
      <c r="A12" s="44" t="s">
        <v>60</v>
      </c>
      <c r="B12" s="43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ht="47.25" x14ac:dyDescent="0.2">
      <c r="A13" s="44" t="s">
        <v>59</v>
      </c>
      <c r="B13" s="43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ht="31.5" x14ac:dyDescent="0.2">
      <c r="A14" s="44" t="s">
        <v>58</v>
      </c>
      <c r="B14" s="43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ht="31.5" x14ac:dyDescent="0.2">
      <c r="A15" s="44" t="s">
        <v>57</v>
      </c>
      <c r="B15" s="43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ht="15.75" x14ac:dyDescent="0.2">
      <c r="A16" s="44" t="s">
        <v>56</v>
      </c>
      <c r="B16" s="43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ht="47.25" x14ac:dyDescent="0.2">
      <c r="A17" s="44" t="s">
        <v>55</v>
      </c>
      <c r="B17" s="43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56" ht="47.25" x14ac:dyDescent="0.2">
      <c r="A18" s="44" t="s">
        <v>54</v>
      </c>
      <c r="B18" s="43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ht="31.5" x14ac:dyDescent="0.2">
      <c r="A19" s="44" t="s">
        <v>53</v>
      </c>
      <c r="B19" s="43"/>
      <c r="C19" s="42">
        <v>144.66999999999999</v>
      </c>
      <c r="D19" s="42">
        <v>77.28</v>
      </c>
      <c r="E19" s="42">
        <v>467.29</v>
      </c>
      <c r="F19" s="42">
        <v>0</v>
      </c>
      <c r="G19" s="42">
        <f>F19+E19+D19+C19</f>
        <v>689.24</v>
      </c>
      <c r="H19" s="42">
        <v>144.66999999999999</v>
      </c>
      <c r="I19" s="42">
        <v>77.28</v>
      </c>
      <c r="J19" s="42">
        <v>467.29</v>
      </c>
      <c r="K19" s="42">
        <v>0</v>
      </c>
      <c r="L19" s="42">
        <f>K19+J19+I19+H19</f>
        <v>689.24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256" ht="15.75" x14ac:dyDescent="0.2">
      <c r="A20" s="44" t="s">
        <v>52</v>
      </c>
      <c r="B20" s="43"/>
      <c r="C20" s="45"/>
      <c r="D20" s="45"/>
      <c r="E20" s="45"/>
      <c r="F20" s="42">
        <v>219.85</v>
      </c>
      <c r="G20" s="42">
        <f>F20+E20+D20+C20</f>
        <v>219.85</v>
      </c>
      <c r="H20" s="45"/>
      <c r="I20" s="45"/>
      <c r="J20" s="45"/>
      <c r="K20" s="42">
        <v>130.9</v>
      </c>
      <c r="L20" s="42">
        <f>K20+J20+I20+H20</f>
        <v>130.9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 ht="15.75" x14ac:dyDescent="0.2">
      <c r="A21" s="44" t="s">
        <v>51</v>
      </c>
      <c r="B21" s="43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ht="31.5" x14ac:dyDescent="0.2">
      <c r="A22" s="44" t="s">
        <v>50</v>
      </c>
      <c r="B22" s="43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56" ht="31.5" x14ac:dyDescent="0.2">
      <c r="A23" s="44" t="s">
        <v>49</v>
      </c>
      <c r="B23" s="43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ht="31.5" x14ac:dyDescent="0.2">
      <c r="A24" s="44" t="s">
        <v>48</v>
      </c>
      <c r="B24" s="43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ht="47.25" x14ac:dyDescent="0.2">
      <c r="A25" s="44" t="s">
        <v>47</v>
      </c>
      <c r="B25" s="4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  <row r="26" spans="1:256" ht="31.5" x14ac:dyDescent="0.2">
      <c r="A26" s="44" t="s">
        <v>46</v>
      </c>
      <c r="B26" s="43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ht="63" x14ac:dyDescent="0.2">
      <c r="A27" s="44" t="s">
        <v>45</v>
      </c>
      <c r="B27" s="43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256" ht="31.5" x14ac:dyDescent="0.2">
      <c r="A28" s="44" t="s">
        <v>44</v>
      </c>
      <c r="B28" s="43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</row>
    <row r="29" spans="1:256" ht="31.5" x14ac:dyDescent="0.2">
      <c r="A29" s="44" t="s">
        <v>43</v>
      </c>
      <c r="B29" s="43"/>
      <c r="C29" s="45"/>
      <c r="D29" s="45"/>
      <c r="E29" s="45"/>
      <c r="F29" s="42">
        <v>43356.23</v>
      </c>
      <c r="G29" s="42">
        <f>F29+E29+D29+C29</f>
        <v>43356.23</v>
      </c>
      <c r="H29" s="45"/>
      <c r="I29" s="45"/>
      <c r="J29" s="45"/>
      <c r="K29" s="42">
        <v>108512.753</v>
      </c>
      <c r="L29" s="42">
        <f>K29+J29+I29+H29</f>
        <v>108512.753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</row>
    <row r="30" spans="1:256" ht="15.75" x14ac:dyDescent="0.2">
      <c r="A30" s="44" t="s">
        <v>42</v>
      </c>
      <c r="B30" s="4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ht="15.75" x14ac:dyDescent="0.2">
      <c r="A31" s="44" t="s">
        <v>41</v>
      </c>
      <c r="B31" s="43"/>
      <c r="C31" s="42">
        <f>SUM(C32:C53)</f>
        <v>0</v>
      </c>
      <c r="D31" s="42">
        <f>SUM(D32:D53)</f>
        <v>0</v>
      </c>
      <c r="E31" s="42">
        <f>SUM(E32:E53)</f>
        <v>489.19549999999998</v>
      </c>
      <c r="F31" s="42">
        <f>SUM(F32:F53)</f>
        <v>773.99400000000003</v>
      </c>
      <c r="G31" s="42">
        <f>F31+E31+D31+C31</f>
        <v>1263.1895</v>
      </c>
      <c r="H31" s="42">
        <f>SUM(H32:H53)</f>
        <v>0</v>
      </c>
      <c r="I31" s="42">
        <f>SUM(I32:I53)</f>
        <v>0</v>
      </c>
      <c r="J31" s="42">
        <f>SUM(J32:J53)</f>
        <v>342.78399999999999</v>
      </c>
      <c r="K31" s="42">
        <f>SUM(K32:K53)</f>
        <v>558.98800000000006</v>
      </c>
      <c r="L31" s="42">
        <f>K31+J31+I31+H31</f>
        <v>901.77200000000005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</row>
    <row r="32" spans="1:256" ht="31.5" x14ac:dyDescent="0.2">
      <c r="A32" s="44" t="s">
        <v>40</v>
      </c>
      <c r="B32" s="43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</row>
    <row r="33" spans="1:256" ht="31.5" x14ac:dyDescent="0.2">
      <c r="A33" s="44" t="s">
        <v>39</v>
      </c>
      <c r="B33" s="43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pans="1:256" ht="15.75" x14ac:dyDescent="0.2">
      <c r="A34" s="44" t="s">
        <v>38</v>
      </c>
      <c r="B34" s="43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</row>
    <row r="35" spans="1:256" ht="31.5" x14ac:dyDescent="0.2">
      <c r="A35" s="44" t="s">
        <v>37</v>
      </c>
      <c r="B35" s="43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</row>
    <row r="36" spans="1:256" ht="15.75" x14ac:dyDescent="0.2">
      <c r="A36" s="44" t="s">
        <v>36</v>
      </c>
      <c r="B36" s="43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</row>
    <row r="37" spans="1:256" ht="15.75" x14ac:dyDescent="0.2">
      <c r="A37" s="46" t="s">
        <v>35</v>
      </c>
      <c r="B37" s="43"/>
      <c r="C37" s="45"/>
      <c r="D37" s="45"/>
      <c r="E37" s="42">
        <v>478.488</v>
      </c>
      <c r="F37" s="42">
        <v>751.154</v>
      </c>
      <c r="G37" s="42">
        <f>F37+E37+D37+C37</f>
        <v>1229.6420000000001</v>
      </c>
      <c r="H37" s="45"/>
      <c r="I37" s="45"/>
      <c r="J37" s="45">
        <v>330.88299999999998</v>
      </c>
      <c r="K37" s="45">
        <v>536.91800000000001</v>
      </c>
      <c r="L37" s="42">
        <f>K37+J37+I37+H37</f>
        <v>867.80099999999993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</row>
    <row r="38" spans="1:256" ht="47.25" x14ac:dyDescent="0.2">
      <c r="A38" s="44" t="s">
        <v>34</v>
      </c>
      <c r="B38" s="43"/>
      <c r="C38" s="45"/>
      <c r="D38" s="45"/>
      <c r="E38" s="42">
        <v>9.3889999999999993</v>
      </c>
      <c r="F38" s="42"/>
      <c r="G38" s="42">
        <f>F38+E38+D38+C38</f>
        <v>9.3889999999999993</v>
      </c>
      <c r="H38" s="45"/>
      <c r="I38" s="45"/>
      <c r="J38" s="45">
        <v>10.365</v>
      </c>
      <c r="K38" s="45"/>
      <c r="L38" s="42">
        <f>K38+J38+I38+H38</f>
        <v>10.365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</row>
    <row r="39" spans="1:256" ht="15.75" x14ac:dyDescent="0.2">
      <c r="A39" s="44" t="s">
        <v>33</v>
      </c>
      <c r="B39" s="43"/>
      <c r="C39" s="45"/>
      <c r="D39" s="45"/>
      <c r="E39" s="42">
        <v>1.3185</v>
      </c>
      <c r="F39" s="42"/>
      <c r="G39" s="42">
        <f>F39+E39+D39+C39</f>
        <v>1.3185</v>
      </c>
      <c r="H39" s="45"/>
      <c r="I39" s="45"/>
      <c r="J39" s="45">
        <v>1.536</v>
      </c>
      <c r="K39" s="45"/>
      <c r="L39" s="42">
        <f>K39+J39+I39+H39</f>
        <v>1.536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</row>
    <row r="40" spans="1:256" ht="15.75" x14ac:dyDescent="0.2">
      <c r="A40" s="44" t="s">
        <v>32</v>
      </c>
      <c r="B40" s="4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ht="31.5" x14ac:dyDescent="0.2">
      <c r="A41" s="44" t="s">
        <v>31</v>
      </c>
      <c r="B41" s="43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</row>
    <row r="42" spans="1:256" ht="31.5" x14ac:dyDescent="0.2">
      <c r="A42" s="44" t="s">
        <v>30</v>
      </c>
      <c r="B42" s="43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</row>
    <row r="43" spans="1:256" ht="47.25" x14ac:dyDescent="0.2">
      <c r="A43" s="44" t="s">
        <v>29</v>
      </c>
      <c r="B43" s="43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</row>
    <row r="44" spans="1:256" ht="31.5" x14ac:dyDescent="0.2">
      <c r="A44" s="44" t="s">
        <v>28</v>
      </c>
      <c r="B44" s="43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ht="31.5" x14ac:dyDescent="0.2">
      <c r="A45" s="44" t="s">
        <v>27</v>
      </c>
      <c r="B45" s="4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  <c r="IV45" s="41"/>
    </row>
    <row r="46" spans="1:256" ht="31.5" x14ac:dyDescent="0.2">
      <c r="A46" s="44" t="s">
        <v>26</v>
      </c>
      <c r="B46" s="4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</row>
    <row r="47" spans="1:256" ht="31.5" x14ac:dyDescent="0.2">
      <c r="A47" s="44" t="s">
        <v>25</v>
      </c>
      <c r="B47" s="4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</row>
    <row r="48" spans="1:256" ht="31.5" x14ac:dyDescent="0.2">
      <c r="A48" s="44" t="s">
        <v>24</v>
      </c>
      <c r="B48" s="4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</row>
    <row r="49" spans="1:256" ht="31.5" x14ac:dyDescent="0.2">
      <c r="A49" s="44" t="s">
        <v>23</v>
      </c>
      <c r="B49" s="4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</row>
    <row r="50" spans="1:256" ht="31.5" x14ac:dyDescent="0.2">
      <c r="A50" s="44" t="s">
        <v>22</v>
      </c>
      <c r="B50" s="43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</row>
    <row r="51" spans="1:256" ht="31.5" x14ac:dyDescent="0.2">
      <c r="A51" s="44" t="s">
        <v>21</v>
      </c>
      <c r="B51" s="43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</row>
    <row r="52" spans="1:256" ht="31.5" x14ac:dyDescent="0.2">
      <c r="A52" s="44" t="s">
        <v>20</v>
      </c>
      <c r="B52" s="43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</row>
    <row r="53" spans="1:256" ht="15.75" x14ac:dyDescent="0.2">
      <c r="A53" s="44" t="s">
        <v>19</v>
      </c>
      <c r="B53" s="43"/>
      <c r="C53" s="45"/>
      <c r="D53" s="45"/>
      <c r="E53" s="45"/>
      <c r="F53" s="45">
        <v>22.84</v>
      </c>
      <c r="G53" s="42">
        <f>F53+E53+D53+C53</f>
        <v>22.84</v>
      </c>
      <c r="H53" s="45"/>
      <c r="I53" s="45"/>
      <c r="J53" s="45"/>
      <c r="K53" s="45">
        <v>22.07</v>
      </c>
      <c r="L53" s="42">
        <f>K53+J53+I53+H53</f>
        <v>22.07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41"/>
    </row>
    <row r="54" spans="1:256" ht="31.5" x14ac:dyDescent="0.2">
      <c r="A54" s="44" t="s">
        <v>18</v>
      </c>
      <c r="B54" s="43"/>
      <c r="C54" s="42">
        <f>SUM(C55:C71)</f>
        <v>0</v>
      </c>
      <c r="D54" s="42">
        <f>SUM(D55:D71)</f>
        <v>0</v>
      </c>
      <c r="E54" s="42">
        <f>SUM(E55:E71)</f>
        <v>0</v>
      </c>
      <c r="F54" s="42">
        <f>SUM(F55:F71)</f>
        <v>40746.559999999998</v>
      </c>
      <c r="G54" s="42">
        <f>F54+E54+D54+C54</f>
        <v>40746.559999999998</v>
      </c>
      <c r="H54" s="42">
        <f>SUM(H55:H71)</f>
        <v>0</v>
      </c>
      <c r="I54" s="42">
        <f>SUM(I55:I71)</f>
        <v>0</v>
      </c>
      <c r="J54" s="42">
        <f>SUM(J55:J71)</f>
        <v>0</v>
      </c>
      <c r="K54" s="42">
        <f>SUM(K55:K71)</f>
        <v>37622.86</v>
      </c>
      <c r="L54" s="42">
        <f>K54+J54+I54+H54</f>
        <v>37622.86</v>
      </c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ht="47.25" x14ac:dyDescent="0.2">
      <c r="A55" s="44" t="s">
        <v>17</v>
      </c>
      <c r="B55" s="4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  <c r="IV55" s="41"/>
    </row>
    <row r="56" spans="1:256" ht="31.5" x14ac:dyDescent="0.2">
      <c r="A56" s="44" t="s">
        <v>16</v>
      </c>
      <c r="B56" s="43"/>
      <c r="C56" s="45"/>
      <c r="D56" s="45"/>
      <c r="E56" s="45"/>
      <c r="F56" s="42">
        <v>6286.56</v>
      </c>
      <c r="G56" s="42">
        <f>F56+E56+D56+C56</f>
        <v>6286.56</v>
      </c>
      <c r="H56" s="45"/>
      <c r="I56" s="45"/>
      <c r="J56" s="45"/>
      <c r="K56" s="45">
        <v>3162.86</v>
      </c>
      <c r="L56" s="42">
        <f>K56+J56+I56+H56</f>
        <v>3162.86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</row>
    <row r="57" spans="1:256" ht="47.25" x14ac:dyDescent="0.2">
      <c r="A57" s="44" t="s">
        <v>15</v>
      </c>
      <c r="B57" s="4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  <c r="IV57" s="41"/>
    </row>
    <row r="58" spans="1:256" ht="15.75" x14ac:dyDescent="0.2">
      <c r="A58" s="44" t="s">
        <v>14</v>
      </c>
      <c r="B58" s="4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ht="31.5" x14ac:dyDescent="0.2">
      <c r="A59" s="44" t="s">
        <v>13</v>
      </c>
      <c r="B59" s="43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</row>
    <row r="60" spans="1:256" ht="31.5" x14ac:dyDescent="0.2">
      <c r="A60" s="44" t="s">
        <v>12</v>
      </c>
      <c r="B60" s="4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</row>
    <row r="61" spans="1:256" ht="31.5" x14ac:dyDescent="0.2">
      <c r="A61" s="44" t="s">
        <v>11</v>
      </c>
      <c r="B61" s="43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</row>
    <row r="62" spans="1:256" ht="15.75" x14ac:dyDescent="0.2">
      <c r="A62" s="44" t="s">
        <v>10</v>
      </c>
      <c r="B62" s="43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  <c r="IV62" s="41"/>
    </row>
    <row r="63" spans="1:256" ht="15.75" x14ac:dyDescent="0.2">
      <c r="A63" s="44" t="s">
        <v>9</v>
      </c>
      <c r="B63" s="43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</row>
    <row r="64" spans="1:256" ht="15.75" x14ac:dyDescent="0.2">
      <c r="A64" s="44" t="s">
        <v>8</v>
      </c>
      <c r="B64" s="4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  <c r="IV64" s="41"/>
    </row>
    <row r="65" spans="1:256" ht="31.5" x14ac:dyDescent="0.2">
      <c r="A65" s="44" t="s">
        <v>7</v>
      </c>
      <c r="B65" s="4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</row>
    <row r="66" spans="1:256" ht="31.5" x14ac:dyDescent="0.2">
      <c r="A66" s="44" t="s">
        <v>6</v>
      </c>
      <c r="B66" s="43"/>
      <c r="C66" s="45"/>
      <c r="D66" s="45"/>
      <c r="E66" s="45"/>
      <c r="F66" s="42">
        <v>13659</v>
      </c>
      <c r="G66" s="42">
        <f>F66+E66+D66+C66</f>
        <v>13659</v>
      </c>
      <c r="H66" s="45"/>
      <c r="I66" s="45"/>
      <c r="J66" s="45"/>
      <c r="K66" s="42">
        <v>13659</v>
      </c>
      <c r="L66" s="42">
        <f>K66+J66+I66+H66</f>
        <v>13659</v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  <c r="IV66" s="41"/>
    </row>
    <row r="67" spans="1:256" ht="31.5" x14ac:dyDescent="0.2">
      <c r="A67" s="44" t="s">
        <v>5</v>
      </c>
      <c r="B67" s="43"/>
      <c r="C67" s="45"/>
      <c r="D67" s="45"/>
      <c r="E67" s="45"/>
      <c r="F67" s="42">
        <v>20801</v>
      </c>
      <c r="G67" s="42">
        <f>F67+E67+D67+C67</f>
        <v>20801</v>
      </c>
      <c r="H67" s="45"/>
      <c r="I67" s="45"/>
      <c r="J67" s="45"/>
      <c r="K67" s="42">
        <v>20801</v>
      </c>
      <c r="L67" s="42">
        <f>K67+J67+I67+H67</f>
        <v>20801</v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  <c r="IV67" s="41"/>
    </row>
    <row r="68" spans="1:256" ht="31.5" x14ac:dyDescent="0.2">
      <c r="A68" s="44" t="s">
        <v>4</v>
      </c>
      <c r="B68" s="43"/>
      <c r="C68" s="45"/>
      <c r="D68" s="45"/>
      <c r="E68" s="45"/>
      <c r="F68" s="45"/>
      <c r="G68" s="45"/>
      <c r="H68" s="45"/>
      <c r="I68" s="45"/>
      <c r="J68" s="45"/>
      <c r="K68" s="42"/>
      <c r="L68" s="45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</row>
    <row r="69" spans="1:256" ht="31.5" x14ac:dyDescent="0.2">
      <c r="A69" s="44" t="s">
        <v>3</v>
      </c>
      <c r="B69" s="43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  <c r="IV69" s="41"/>
    </row>
    <row r="70" spans="1:256" ht="47.25" x14ac:dyDescent="0.2">
      <c r="A70" s="44" t="s">
        <v>2</v>
      </c>
      <c r="B70" s="43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  <c r="IU70" s="41"/>
      <c r="IV70" s="41"/>
    </row>
    <row r="71" spans="1:256" ht="31.5" x14ac:dyDescent="0.2">
      <c r="A71" s="44" t="s">
        <v>1</v>
      </c>
      <c r="B71" s="43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  <c r="IV71" s="41"/>
    </row>
    <row r="72" spans="1:256" ht="15.75" x14ac:dyDescent="0.2">
      <c r="A72" s="44" t="s">
        <v>0</v>
      </c>
      <c r="B72" s="43"/>
      <c r="C72" s="42">
        <f>C8+C31+C54</f>
        <v>144.66999999999999</v>
      </c>
      <c r="D72" s="42">
        <f>D8+D31+D54</f>
        <v>77.28</v>
      </c>
      <c r="E72" s="42">
        <f>E8+E31+E54</f>
        <v>956.4855</v>
      </c>
      <c r="F72" s="42">
        <f>F8+F31+F54</f>
        <v>85096.633999999991</v>
      </c>
      <c r="G72" s="42">
        <f>F72+E72+D72+C72</f>
        <v>86275.069499999983</v>
      </c>
      <c r="H72" s="42">
        <f>H8+H31+H54</f>
        <v>144.66999999999999</v>
      </c>
      <c r="I72" s="42">
        <f>I8+I31+I54</f>
        <v>77.28</v>
      </c>
      <c r="J72" s="42">
        <f>J8+J31+J54</f>
        <v>810.07400000000007</v>
      </c>
      <c r="K72" s="42">
        <f>K8+K31+K54</f>
        <v>146825.50099999999</v>
      </c>
      <c r="L72" s="42">
        <f>K72+J72+I72+H72</f>
        <v>147857.52499999999</v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</row>
    <row r="75" spans="1:256" ht="15.75" x14ac:dyDescent="0.25">
      <c r="A75" s="40" t="s">
        <v>77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  <c r="IV75" s="40"/>
    </row>
    <row r="76" spans="1:256" ht="15.75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</row>
    <row r="77" spans="1:256" ht="15.75" x14ac:dyDescent="0.2">
      <c r="A77" s="39" t="s">
        <v>73</v>
      </c>
      <c r="B77" s="33" t="s">
        <v>72</v>
      </c>
      <c r="C77" s="38" t="s">
        <v>71</v>
      </c>
      <c r="D77" s="38"/>
      <c r="E77" s="38"/>
      <c r="F77" s="38"/>
      <c r="G77" s="38"/>
      <c r="H77" s="37" t="s">
        <v>70</v>
      </c>
      <c r="I77" s="36"/>
      <c r="J77" s="36"/>
      <c r="K77" s="36"/>
      <c r="L77" s="35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</row>
    <row r="78" spans="1:256" ht="15.75" x14ac:dyDescent="0.2">
      <c r="A78" s="34"/>
      <c r="B78" s="33"/>
      <c r="C78" s="32" t="s">
        <v>69</v>
      </c>
      <c r="D78" s="26" t="s">
        <v>68</v>
      </c>
      <c r="E78" s="26" t="s">
        <v>67</v>
      </c>
      <c r="F78" s="26" t="s">
        <v>66</v>
      </c>
      <c r="G78" s="26" t="s">
        <v>65</v>
      </c>
      <c r="H78" s="31" t="s">
        <v>69</v>
      </c>
      <c r="I78" s="25" t="s">
        <v>68</v>
      </c>
      <c r="J78" s="25" t="s">
        <v>67</v>
      </c>
      <c r="K78" s="25" t="s">
        <v>66</v>
      </c>
      <c r="L78" s="25" t="s">
        <v>65</v>
      </c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</row>
    <row r="79" spans="1:256" ht="15.75" x14ac:dyDescent="0.2">
      <c r="A79" s="30">
        <v>1</v>
      </c>
      <c r="B79" s="25">
        <v>2</v>
      </c>
      <c r="C79" s="26">
        <v>3</v>
      </c>
      <c r="D79" s="26">
        <v>4</v>
      </c>
      <c r="E79" s="26">
        <v>5</v>
      </c>
      <c r="F79" s="26">
        <v>6</v>
      </c>
      <c r="G79" s="26">
        <v>7</v>
      </c>
      <c r="H79" s="25">
        <v>8</v>
      </c>
      <c r="I79" s="25">
        <v>9</v>
      </c>
      <c r="J79" s="25">
        <v>10</v>
      </c>
      <c r="K79" s="25">
        <v>11</v>
      </c>
      <c r="L79" s="25">
        <v>12</v>
      </c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</row>
    <row r="80" spans="1:256" ht="15.75" x14ac:dyDescent="0.2">
      <c r="A80" s="28" t="s">
        <v>64</v>
      </c>
      <c r="B80" s="27"/>
      <c r="C80" s="26">
        <f>C81+C82+C85+C86+C87+C88+C91+C92+C93+C98+C99+C100+C101+C102</f>
        <v>3207.08</v>
      </c>
      <c r="D80" s="26">
        <f>D81+D82+D85+D86+D87+D88+D91+D92+D93+D98+D99+D100+D101+D102</f>
        <v>472.50099999999998</v>
      </c>
      <c r="E80" s="26">
        <f>E81+E82+E85+E86+E87+E88+E91+E92+E93+E98+E99+E100+E101+E102</f>
        <v>16504.731</v>
      </c>
      <c r="F80" s="26">
        <f>F81+F82+F85+F86+F87+F88+F91+F92+F93+F98+F99+F100+F101+F102</f>
        <v>60345.214999999997</v>
      </c>
      <c r="G80" s="26">
        <f>SUM(C80:F80)</f>
        <v>80529.527000000002</v>
      </c>
      <c r="H80" s="25">
        <f>H81+H82+H85+H86+H87+H88+H91+H92+H93+H98+H99+H100+H101+H102</f>
        <v>3327.1880000000001</v>
      </c>
      <c r="I80" s="25">
        <f>I81+I82+I85+I86+I87+I88+I91+I92+I93+I98+I99+I100+I101+I102</f>
        <v>493.71099999999996</v>
      </c>
      <c r="J80" s="25">
        <f>J81+J82+J85+J86+J87+J88+J91+J92+J93+J98+J99+J100+J101+J102</f>
        <v>17044.305</v>
      </c>
      <c r="K80" s="25">
        <f>K81+K82+K85+K86+K87+K88+K91+K92+K93+K98+K99+K100+K101+K102</f>
        <v>62287.966</v>
      </c>
      <c r="L80" s="25">
        <f>SUM(H80:K80)</f>
        <v>83153.17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</row>
    <row r="81" spans="1:256" ht="31.5" x14ac:dyDescent="0.2">
      <c r="A81" s="28" t="s">
        <v>63</v>
      </c>
      <c r="B81" s="27"/>
      <c r="C81" s="26"/>
      <c r="D81" s="26"/>
      <c r="E81" s="26"/>
      <c r="F81" s="26"/>
      <c r="G81" s="26">
        <f>SUM(C81:F81)</f>
        <v>0</v>
      </c>
      <c r="H81" s="25"/>
      <c r="I81" s="25"/>
      <c r="J81" s="25"/>
      <c r="K81" s="25"/>
      <c r="L81" s="25">
        <f>SUM(H81:K81)</f>
        <v>0</v>
      </c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</row>
    <row r="82" spans="1:256" ht="31.5" x14ac:dyDescent="0.2">
      <c r="A82" s="28" t="s">
        <v>62</v>
      </c>
      <c r="B82" s="27"/>
      <c r="C82" s="26">
        <f>C83+C84</f>
        <v>0</v>
      </c>
      <c r="D82" s="26">
        <f>D83+D84</f>
        <v>0</v>
      </c>
      <c r="E82" s="26">
        <f>E83+E84</f>
        <v>0</v>
      </c>
      <c r="F82" s="26">
        <f>F83+F84</f>
        <v>0</v>
      </c>
      <c r="G82" s="26">
        <f>SUM(C82:F82)</f>
        <v>0</v>
      </c>
      <c r="H82" s="25">
        <f>H83+H84</f>
        <v>0</v>
      </c>
      <c r="I82" s="25">
        <f>I83+I84</f>
        <v>0</v>
      </c>
      <c r="J82" s="25">
        <f>J83+J84</f>
        <v>0</v>
      </c>
      <c r="K82" s="25">
        <f>K83+K84</f>
        <v>0</v>
      </c>
      <c r="L82" s="25">
        <f>SUM(H82:K82)</f>
        <v>0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</row>
    <row r="83" spans="1:256" ht="31.5" x14ac:dyDescent="0.2">
      <c r="A83" s="28" t="s">
        <v>61</v>
      </c>
      <c r="B83" s="27"/>
      <c r="C83" s="26"/>
      <c r="D83" s="26"/>
      <c r="E83" s="26"/>
      <c r="F83" s="26"/>
      <c r="G83" s="26">
        <f>SUM(C83:F83)</f>
        <v>0</v>
      </c>
      <c r="H83" s="25"/>
      <c r="I83" s="25"/>
      <c r="J83" s="25"/>
      <c r="K83" s="25"/>
      <c r="L83" s="25">
        <f>SUM(H83:K83)</f>
        <v>0</v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</row>
    <row r="84" spans="1:256" ht="31.5" x14ac:dyDescent="0.2">
      <c r="A84" s="28" t="s">
        <v>60</v>
      </c>
      <c r="B84" s="27"/>
      <c r="C84" s="26"/>
      <c r="D84" s="26"/>
      <c r="E84" s="26"/>
      <c r="F84" s="26"/>
      <c r="G84" s="26">
        <f>SUM(C84:F84)</f>
        <v>0</v>
      </c>
      <c r="H84" s="25"/>
      <c r="I84" s="25"/>
      <c r="J84" s="25"/>
      <c r="K84" s="25"/>
      <c r="L84" s="25">
        <f>SUM(H84:K84)</f>
        <v>0</v>
      </c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</row>
    <row r="85" spans="1:256" ht="47.25" x14ac:dyDescent="0.2">
      <c r="A85" s="28" t="s">
        <v>59</v>
      </c>
      <c r="B85" s="27"/>
      <c r="C85" s="26"/>
      <c r="D85" s="26"/>
      <c r="E85" s="26"/>
      <c r="F85" s="26"/>
      <c r="G85" s="26">
        <f>SUM(C85:F85)</f>
        <v>0</v>
      </c>
      <c r="H85" s="25"/>
      <c r="I85" s="25"/>
      <c r="J85" s="25"/>
      <c r="K85" s="25"/>
      <c r="L85" s="25">
        <f>SUM(H85:K85)</f>
        <v>0</v>
      </c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</row>
    <row r="86" spans="1:256" ht="31.5" x14ac:dyDescent="0.2">
      <c r="A86" s="28" t="s">
        <v>58</v>
      </c>
      <c r="B86" s="27"/>
      <c r="C86" s="26"/>
      <c r="D86" s="26"/>
      <c r="E86" s="26"/>
      <c r="F86" s="26"/>
      <c r="G86" s="26">
        <f>SUM(C86:F86)</f>
        <v>0</v>
      </c>
      <c r="H86" s="25"/>
      <c r="I86" s="25"/>
      <c r="J86" s="25"/>
      <c r="K86" s="25"/>
      <c r="L86" s="25">
        <f>SUM(H86:K86)</f>
        <v>0</v>
      </c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</row>
    <row r="87" spans="1:256" ht="31.5" x14ac:dyDescent="0.2">
      <c r="A87" s="28" t="s">
        <v>57</v>
      </c>
      <c r="B87" s="27"/>
      <c r="C87" s="26"/>
      <c r="D87" s="26"/>
      <c r="E87" s="26"/>
      <c r="F87" s="26"/>
      <c r="G87" s="26">
        <f>SUM(C87:F87)</f>
        <v>0</v>
      </c>
      <c r="H87" s="25"/>
      <c r="I87" s="25"/>
      <c r="J87" s="25"/>
      <c r="K87" s="25"/>
      <c r="L87" s="25">
        <f>SUM(H87:K87)</f>
        <v>0</v>
      </c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</row>
    <row r="88" spans="1:256" ht="15.75" x14ac:dyDescent="0.2">
      <c r="A88" s="28" t="s">
        <v>56</v>
      </c>
      <c r="B88" s="27"/>
      <c r="C88" s="26">
        <f>C89+C90</f>
        <v>0</v>
      </c>
      <c r="D88" s="26">
        <f>D89+D90</f>
        <v>0</v>
      </c>
      <c r="E88" s="26">
        <f>E89+E90</f>
        <v>0</v>
      </c>
      <c r="F88" s="26">
        <f>F89+F90</f>
        <v>0</v>
      </c>
      <c r="G88" s="26">
        <f>SUM(C88:F88)</f>
        <v>0</v>
      </c>
      <c r="H88" s="25">
        <f>H89+H90</f>
        <v>0</v>
      </c>
      <c r="I88" s="25">
        <f>I89+I90</f>
        <v>0</v>
      </c>
      <c r="J88" s="25">
        <f>J89+J90</f>
        <v>0</v>
      </c>
      <c r="K88" s="25">
        <f>K89+K90</f>
        <v>0</v>
      </c>
      <c r="L88" s="25">
        <f>SUM(H88:K88)</f>
        <v>0</v>
      </c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</row>
    <row r="89" spans="1:256" ht="47.25" x14ac:dyDescent="0.2">
      <c r="A89" s="28" t="s">
        <v>55</v>
      </c>
      <c r="B89" s="27"/>
      <c r="C89" s="26"/>
      <c r="D89" s="26"/>
      <c r="E89" s="26"/>
      <c r="F89" s="26"/>
      <c r="G89" s="26">
        <f>SUM(C89:F89)</f>
        <v>0</v>
      </c>
      <c r="H89" s="25"/>
      <c r="I89" s="25"/>
      <c r="J89" s="25"/>
      <c r="K89" s="25"/>
      <c r="L89" s="25">
        <f>SUM(H89:K89)</f>
        <v>0</v>
      </c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</row>
    <row r="90" spans="1:256" ht="47.25" x14ac:dyDescent="0.2">
      <c r="A90" s="28" t="s">
        <v>54</v>
      </c>
      <c r="B90" s="27"/>
      <c r="C90" s="26"/>
      <c r="D90" s="26"/>
      <c r="E90" s="26"/>
      <c r="F90" s="26"/>
      <c r="G90" s="26">
        <f>SUM(C90:F90)</f>
        <v>0</v>
      </c>
      <c r="H90" s="25"/>
      <c r="I90" s="25"/>
      <c r="J90" s="25"/>
      <c r="K90" s="25"/>
      <c r="L90" s="25">
        <f>SUM(H90:K90)</f>
        <v>0</v>
      </c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</row>
    <row r="91" spans="1:256" ht="31.5" x14ac:dyDescent="0.2">
      <c r="A91" s="28" t="s">
        <v>53</v>
      </c>
      <c r="B91" s="27"/>
      <c r="C91" s="26">
        <v>1255.6279999999999</v>
      </c>
      <c r="D91" s="26">
        <v>447.78</v>
      </c>
      <c r="E91" s="26">
        <v>590.16999999999996</v>
      </c>
      <c r="F91" s="26"/>
      <c r="G91" s="26">
        <f>SUM(C91:F91)</f>
        <v>2293.578</v>
      </c>
      <c r="H91" s="25">
        <v>1312.8720000000001</v>
      </c>
      <c r="I91" s="25">
        <v>468.19399999999996</v>
      </c>
      <c r="J91" s="25">
        <v>617.077</v>
      </c>
      <c r="K91" s="25"/>
      <c r="L91" s="25">
        <f>SUM(H91:K91)</f>
        <v>2398.143</v>
      </c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</row>
    <row r="92" spans="1:256" ht="15.75" x14ac:dyDescent="0.2">
      <c r="A92" s="28" t="s">
        <v>52</v>
      </c>
      <c r="B92" s="27"/>
      <c r="C92" s="26"/>
      <c r="D92" s="26"/>
      <c r="E92" s="26"/>
      <c r="F92" s="26">
        <v>203.39</v>
      </c>
      <c r="G92" s="26">
        <f>SUM(C92:F92)</f>
        <v>203.39</v>
      </c>
      <c r="H92" s="25"/>
      <c r="I92" s="25"/>
      <c r="J92" s="25"/>
      <c r="K92" s="25">
        <v>208.74799999999999</v>
      </c>
      <c r="L92" s="25">
        <f>SUM(H92:K92)</f>
        <v>208.74799999999999</v>
      </c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</row>
    <row r="93" spans="1:256" ht="15.75" x14ac:dyDescent="0.2">
      <c r="A93" s="28" t="s">
        <v>51</v>
      </c>
      <c r="B93" s="27"/>
      <c r="C93" s="26">
        <f>C94+C95+C96+C97</f>
        <v>0</v>
      </c>
      <c r="D93" s="26">
        <f>D94+D95+D96+D97</f>
        <v>0</v>
      </c>
      <c r="E93" s="26">
        <f>E94+E95+E96+E97</f>
        <v>0</v>
      </c>
      <c r="F93" s="26">
        <f>F94+F95+F96+F97</f>
        <v>0</v>
      </c>
      <c r="G93" s="26">
        <f>SUM(C93:F93)</f>
        <v>0</v>
      </c>
      <c r="H93" s="25">
        <f>H94+H95+H96+H97</f>
        <v>0</v>
      </c>
      <c r="I93" s="25">
        <f>I94+I95+I96+I97</f>
        <v>0</v>
      </c>
      <c r="J93" s="25">
        <f>J94+J95+J96+J97</f>
        <v>0</v>
      </c>
      <c r="K93" s="25">
        <f>K94+K95+K96+K97</f>
        <v>0</v>
      </c>
      <c r="L93" s="25">
        <f>SUM(H93:K93)</f>
        <v>0</v>
      </c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</row>
    <row r="94" spans="1:256" ht="31.5" x14ac:dyDescent="0.2">
      <c r="A94" s="28" t="s">
        <v>50</v>
      </c>
      <c r="B94" s="27"/>
      <c r="C94" s="26"/>
      <c r="D94" s="26"/>
      <c r="E94" s="26"/>
      <c r="F94" s="26"/>
      <c r="G94" s="26">
        <f>SUM(C94:F94)</f>
        <v>0</v>
      </c>
      <c r="H94" s="25"/>
      <c r="I94" s="25"/>
      <c r="J94" s="25"/>
      <c r="K94" s="25"/>
      <c r="L94" s="25">
        <f>SUM(H94:K94)</f>
        <v>0</v>
      </c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</row>
    <row r="95" spans="1:256" ht="31.5" x14ac:dyDescent="0.2">
      <c r="A95" s="28" t="s">
        <v>49</v>
      </c>
      <c r="B95" s="27"/>
      <c r="C95" s="26"/>
      <c r="D95" s="26"/>
      <c r="E95" s="26"/>
      <c r="F95" s="26"/>
      <c r="G95" s="26">
        <f>SUM(C95:F95)</f>
        <v>0</v>
      </c>
      <c r="H95" s="25"/>
      <c r="I95" s="25"/>
      <c r="J95" s="25"/>
      <c r="K95" s="25"/>
      <c r="L95" s="25">
        <f>SUM(H95:K95)</f>
        <v>0</v>
      </c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</row>
    <row r="96" spans="1:256" ht="31.5" x14ac:dyDescent="0.2">
      <c r="A96" s="28" t="s">
        <v>48</v>
      </c>
      <c r="B96" s="27"/>
      <c r="C96" s="26"/>
      <c r="D96" s="26"/>
      <c r="E96" s="26"/>
      <c r="F96" s="26"/>
      <c r="G96" s="26">
        <f>SUM(C96:F96)</f>
        <v>0</v>
      </c>
      <c r="H96" s="25"/>
      <c r="I96" s="25"/>
      <c r="J96" s="25"/>
      <c r="K96" s="25"/>
      <c r="L96" s="25">
        <f>SUM(H96:K96)</f>
        <v>0</v>
      </c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</row>
    <row r="97" spans="1:256" ht="47.25" x14ac:dyDescent="0.2">
      <c r="A97" s="28" t="s">
        <v>47</v>
      </c>
      <c r="B97" s="27"/>
      <c r="C97" s="26"/>
      <c r="D97" s="26"/>
      <c r="E97" s="26"/>
      <c r="F97" s="26"/>
      <c r="G97" s="26">
        <f>SUM(C97:F97)</f>
        <v>0</v>
      </c>
      <c r="H97" s="25"/>
      <c r="I97" s="25"/>
      <c r="J97" s="25"/>
      <c r="K97" s="25"/>
      <c r="L97" s="25">
        <f>SUM(H97:K97)</f>
        <v>0</v>
      </c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</row>
    <row r="98" spans="1:256" ht="31.5" x14ac:dyDescent="0.2">
      <c r="A98" s="28" t="s">
        <v>46</v>
      </c>
      <c r="B98" s="27"/>
      <c r="C98" s="26"/>
      <c r="D98" s="26"/>
      <c r="E98" s="26"/>
      <c r="F98" s="26"/>
      <c r="G98" s="26">
        <f>SUM(C98:F98)</f>
        <v>0</v>
      </c>
      <c r="H98" s="25"/>
      <c r="I98" s="25"/>
      <c r="J98" s="25"/>
      <c r="K98" s="25"/>
      <c r="L98" s="25">
        <f>SUM(H98:K98)</f>
        <v>0</v>
      </c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  <c r="IV98" s="24"/>
    </row>
    <row r="99" spans="1:256" ht="63" x14ac:dyDescent="0.2">
      <c r="A99" s="28" t="s">
        <v>45</v>
      </c>
      <c r="B99" s="27"/>
      <c r="C99" s="26"/>
      <c r="D99" s="26"/>
      <c r="E99" s="26"/>
      <c r="F99" s="26"/>
      <c r="G99" s="26">
        <f>SUM(C99:F99)</f>
        <v>0</v>
      </c>
      <c r="H99" s="25"/>
      <c r="I99" s="25"/>
      <c r="J99" s="25"/>
      <c r="K99" s="25"/>
      <c r="L99" s="25">
        <f>SUM(H99:K99)</f>
        <v>0</v>
      </c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  <c r="IV99" s="24"/>
    </row>
    <row r="100" spans="1:256" ht="31.5" x14ac:dyDescent="0.2">
      <c r="A100" s="28" t="s">
        <v>44</v>
      </c>
      <c r="B100" s="27"/>
      <c r="C100" s="26"/>
      <c r="D100" s="26"/>
      <c r="E100" s="26"/>
      <c r="F100" s="26"/>
      <c r="G100" s="26">
        <f>SUM(C100:F100)</f>
        <v>0</v>
      </c>
      <c r="H100" s="25"/>
      <c r="I100" s="25"/>
      <c r="J100" s="25"/>
      <c r="K100" s="25"/>
      <c r="L100" s="25">
        <f>SUM(H100:K100)</f>
        <v>0</v>
      </c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  <c r="IV100" s="24"/>
    </row>
    <row r="101" spans="1:256" ht="31.5" x14ac:dyDescent="0.2">
      <c r="A101" s="28" t="s">
        <v>43</v>
      </c>
      <c r="B101" s="27"/>
      <c r="C101" s="26">
        <v>1951.452</v>
      </c>
      <c r="D101" s="26">
        <v>24.721</v>
      </c>
      <c r="E101" s="26">
        <v>15914.561</v>
      </c>
      <c r="F101" s="26">
        <v>60141.824999999997</v>
      </c>
      <c r="G101" s="26">
        <f>SUM(C101:F101)</f>
        <v>78032.558999999994</v>
      </c>
      <c r="H101" s="25">
        <v>2014.316</v>
      </c>
      <c r="I101" s="25">
        <v>25.516999999999999</v>
      </c>
      <c r="J101" s="25">
        <f>16146.32+280.908</f>
        <v>16427.227999999999</v>
      </c>
      <c r="K101" s="25">
        <f>151.072+51950.434+9977.712</f>
        <v>62079.218000000001</v>
      </c>
      <c r="L101" s="25">
        <f>SUM(H101:K101)</f>
        <v>80546.278999999995</v>
      </c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  <c r="IV101" s="24"/>
    </row>
    <row r="102" spans="1:256" ht="15.75" x14ac:dyDescent="0.2">
      <c r="A102" s="28" t="s">
        <v>42</v>
      </c>
      <c r="B102" s="27"/>
      <c r="C102" s="26"/>
      <c r="D102" s="26"/>
      <c r="E102" s="26"/>
      <c r="F102" s="26"/>
      <c r="G102" s="26">
        <f>SUM(C102:F102)</f>
        <v>0</v>
      </c>
      <c r="H102" s="25"/>
      <c r="I102" s="25"/>
      <c r="J102" s="25"/>
      <c r="K102" s="25"/>
      <c r="L102" s="25">
        <f>SUM(H102:K102)</f>
        <v>0</v>
      </c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</row>
    <row r="103" spans="1:256" ht="15.75" x14ac:dyDescent="0.2">
      <c r="A103" s="28" t="s">
        <v>41</v>
      </c>
      <c r="B103" s="27"/>
      <c r="C103" s="26">
        <f>C104+C108+C109+C110+C111+C112+C115+C116+C117+C118+C121+C124+C125</f>
        <v>0</v>
      </c>
      <c r="D103" s="26">
        <f>D104+D108+D109+D110+D111+D112+D115+D116+D117+D118+D121+D124+D125</f>
        <v>0</v>
      </c>
      <c r="E103" s="26">
        <f>E104+E108+E109+E110+E111+E112+E115+E116+E117+E118+E121+E124+E125</f>
        <v>78.054000000000002</v>
      </c>
      <c r="F103" s="26">
        <f>F104+F108+F109+F110+F111+F112+F115+F116+F117+F118+F121+F124+F125</f>
        <v>76.182000000000002</v>
      </c>
      <c r="G103" s="26">
        <f>SUM(C103:F103)</f>
        <v>154.23599999999999</v>
      </c>
      <c r="H103" s="25">
        <f>H104+H108+H109+H110+H111+H112+H115+H116+H117+H118+H121+H124+H125</f>
        <v>0</v>
      </c>
      <c r="I103" s="25">
        <f>I104+I108+I109+I110+I111+I112+I115+I116+I117+I118+I121+I124+I125</f>
        <v>0</v>
      </c>
      <c r="J103" s="25">
        <f>J104+J108+J109+J110+J111+J112+J115+J116+J117+J118+J121+J124+J125</f>
        <v>123.54900000000001</v>
      </c>
      <c r="K103" s="25">
        <f>K104+K108+K109+K110+K111+K112+K115+K116+K117+K118+K121+K124+K125</f>
        <v>116.619</v>
      </c>
      <c r="L103" s="25">
        <f>SUM(H103:K103)</f>
        <v>240.16800000000001</v>
      </c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</row>
    <row r="104" spans="1:256" ht="31.5" x14ac:dyDescent="0.2">
      <c r="A104" s="28" t="s">
        <v>40</v>
      </c>
      <c r="B104" s="27"/>
      <c r="C104" s="26">
        <f>C105+C106+C107</f>
        <v>0</v>
      </c>
      <c r="D104" s="26">
        <f>D105+D106+D107</f>
        <v>0</v>
      </c>
      <c r="E104" s="26">
        <f>E105+E106+E107</f>
        <v>0</v>
      </c>
      <c r="F104" s="26">
        <f>F105+F106+F107</f>
        <v>0</v>
      </c>
      <c r="G104" s="26">
        <f>SUM(C104:F104)</f>
        <v>0</v>
      </c>
      <c r="H104" s="25">
        <f>H105+H106+H107</f>
        <v>0</v>
      </c>
      <c r="I104" s="25">
        <f>I105+I106+I107</f>
        <v>0</v>
      </c>
      <c r="J104" s="25">
        <f>J105+J106+J107</f>
        <v>0</v>
      </c>
      <c r="K104" s="25">
        <f>K105+K106+K107</f>
        <v>0</v>
      </c>
      <c r="L104" s="25">
        <f>SUM(H104:K104)</f>
        <v>0</v>
      </c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  <c r="IV104" s="24"/>
    </row>
    <row r="105" spans="1:256" ht="31.5" x14ac:dyDescent="0.2">
      <c r="A105" s="28" t="s">
        <v>39</v>
      </c>
      <c r="B105" s="27"/>
      <c r="C105" s="26"/>
      <c r="D105" s="26"/>
      <c r="E105" s="26"/>
      <c r="F105" s="26"/>
      <c r="G105" s="26">
        <f>SUM(C105:F105)</f>
        <v>0</v>
      </c>
      <c r="H105" s="25"/>
      <c r="I105" s="25"/>
      <c r="J105" s="25"/>
      <c r="K105" s="25"/>
      <c r="L105" s="25">
        <f>SUM(H105:K105)</f>
        <v>0</v>
      </c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  <c r="IV105" s="24"/>
    </row>
    <row r="106" spans="1:256" ht="15.75" x14ac:dyDescent="0.2">
      <c r="A106" s="28" t="s">
        <v>38</v>
      </c>
      <c r="B106" s="27"/>
      <c r="C106" s="26"/>
      <c r="D106" s="26"/>
      <c r="E106" s="26"/>
      <c r="F106" s="26"/>
      <c r="G106" s="26">
        <f>SUM(C106:F106)</f>
        <v>0</v>
      </c>
      <c r="H106" s="25"/>
      <c r="I106" s="25"/>
      <c r="J106" s="25"/>
      <c r="K106" s="25"/>
      <c r="L106" s="25">
        <f>SUM(H106:K106)</f>
        <v>0</v>
      </c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</row>
    <row r="107" spans="1:256" ht="31.5" x14ac:dyDescent="0.2">
      <c r="A107" s="28" t="s">
        <v>37</v>
      </c>
      <c r="B107" s="27"/>
      <c r="C107" s="26"/>
      <c r="D107" s="26"/>
      <c r="E107" s="26"/>
      <c r="F107" s="26"/>
      <c r="G107" s="26">
        <f>SUM(C107:F107)</f>
        <v>0</v>
      </c>
      <c r="H107" s="25"/>
      <c r="I107" s="25"/>
      <c r="J107" s="25"/>
      <c r="K107" s="25"/>
      <c r="L107" s="25">
        <f>SUM(H107:K107)</f>
        <v>0</v>
      </c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  <c r="IV107" s="24"/>
    </row>
    <row r="108" spans="1:256" ht="15.75" x14ac:dyDescent="0.2">
      <c r="A108" s="28" t="s">
        <v>36</v>
      </c>
      <c r="B108" s="27"/>
      <c r="C108" s="26"/>
      <c r="D108" s="26"/>
      <c r="E108" s="26"/>
      <c r="F108" s="26"/>
      <c r="G108" s="26">
        <f>SUM(C108:F108)</f>
        <v>0</v>
      </c>
      <c r="H108" s="25"/>
      <c r="I108" s="25"/>
      <c r="J108" s="25"/>
      <c r="K108" s="25"/>
      <c r="L108" s="25">
        <f>SUM(H108:K108)</f>
        <v>0</v>
      </c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  <c r="IV108" s="24"/>
    </row>
    <row r="109" spans="1:256" ht="15.75" x14ac:dyDescent="0.2">
      <c r="A109" s="29" t="s">
        <v>35</v>
      </c>
      <c r="B109" s="27"/>
      <c r="C109" s="26"/>
      <c r="D109" s="26"/>
      <c r="E109" s="26">
        <v>78.054000000000002</v>
      </c>
      <c r="F109" s="26">
        <v>68.522999999999996</v>
      </c>
      <c r="G109" s="26">
        <v>146.577</v>
      </c>
      <c r="H109" s="25"/>
      <c r="I109" s="25"/>
      <c r="J109" s="25">
        <v>123.54900000000001</v>
      </c>
      <c r="K109" s="25">
        <v>108.46299999999999</v>
      </c>
      <c r="L109" s="25">
        <f>SUM(H109:K109)</f>
        <v>232.012</v>
      </c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</row>
    <row r="110" spans="1:256" ht="47.25" x14ac:dyDescent="0.2">
      <c r="A110" s="28" t="s">
        <v>34</v>
      </c>
      <c r="B110" s="27"/>
      <c r="C110" s="26"/>
      <c r="D110" s="26"/>
      <c r="E110" s="26"/>
      <c r="F110" s="26"/>
      <c r="G110" s="26">
        <f>SUM(C110:F110)</f>
        <v>0</v>
      </c>
      <c r="H110" s="25"/>
      <c r="I110" s="25"/>
      <c r="J110" s="25"/>
      <c r="K110" s="25"/>
      <c r="L110" s="25">
        <f>SUM(H110:K110)</f>
        <v>0</v>
      </c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</row>
    <row r="111" spans="1:256" ht="15.75" x14ac:dyDescent="0.2">
      <c r="A111" s="28" t="s">
        <v>33</v>
      </c>
      <c r="B111" s="27"/>
      <c r="C111" s="26"/>
      <c r="D111" s="26"/>
      <c r="E111" s="26"/>
      <c r="F111" s="26"/>
      <c r="G111" s="26">
        <f>SUM(C111:F111)</f>
        <v>0</v>
      </c>
      <c r="H111" s="25"/>
      <c r="I111" s="25"/>
      <c r="J111" s="25"/>
      <c r="K111" s="25"/>
      <c r="L111" s="25">
        <f>SUM(H111:K111)</f>
        <v>0</v>
      </c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</row>
    <row r="112" spans="1:256" ht="15.75" x14ac:dyDescent="0.2">
      <c r="A112" s="28" t="s">
        <v>32</v>
      </c>
      <c r="B112" s="27"/>
      <c r="C112" s="26">
        <f>C113+C114</f>
        <v>0</v>
      </c>
      <c r="D112" s="26">
        <f>D113+D114</f>
        <v>0</v>
      </c>
      <c r="E112" s="26">
        <f>E113+E114</f>
        <v>0</v>
      </c>
      <c r="F112" s="26">
        <f>F113+F114</f>
        <v>0</v>
      </c>
      <c r="G112" s="26">
        <f>SUM(C112:F112)</f>
        <v>0</v>
      </c>
      <c r="H112" s="25">
        <f>H113+H114</f>
        <v>0</v>
      </c>
      <c r="I112" s="25">
        <f>I113+I114</f>
        <v>0</v>
      </c>
      <c r="J112" s="25">
        <f>J113+J114</f>
        <v>0</v>
      </c>
      <c r="K112" s="25">
        <f>K113+K114</f>
        <v>0</v>
      </c>
      <c r="L112" s="25">
        <f>SUM(H112:K112)</f>
        <v>0</v>
      </c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</row>
    <row r="113" spans="1:256" ht="31.5" x14ac:dyDescent="0.2">
      <c r="A113" s="28" t="s">
        <v>31</v>
      </c>
      <c r="B113" s="27"/>
      <c r="C113" s="26"/>
      <c r="D113" s="26"/>
      <c r="E113" s="26"/>
      <c r="F113" s="26"/>
      <c r="G113" s="26">
        <f>SUM(C113:F113)</f>
        <v>0</v>
      </c>
      <c r="H113" s="25"/>
      <c r="I113" s="25"/>
      <c r="J113" s="25"/>
      <c r="K113" s="25"/>
      <c r="L113" s="25">
        <f>SUM(H113:K113)</f>
        <v>0</v>
      </c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</row>
    <row r="114" spans="1:256" ht="31.5" x14ac:dyDescent="0.2">
      <c r="A114" s="28" t="s">
        <v>30</v>
      </c>
      <c r="B114" s="27"/>
      <c r="C114" s="26"/>
      <c r="D114" s="26"/>
      <c r="E114" s="26"/>
      <c r="F114" s="26"/>
      <c r="G114" s="26">
        <f>SUM(C114:F114)</f>
        <v>0</v>
      </c>
      <c r="H114" s="25"/>
      <c r="I114" s="25"/>
      <c r="J114" s="25"/>
      <c r="K114" s="25"/>
      <c r="L114" s="25">
        <f>SUM(H114:K114)</f>
        <v>0</v>
      </c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</row>
    <row r="115" spans="1:256" ht="47.25" x14ac:dyDescent="0.2">
      <c r="A115" s="28" t="s">
        <v>29</v>
      </c>
      <c r="B115" s="27"/>
      <c r="C115" s="26"/>
      <c r="D115" s="26"/>
      <c r="E115" s="26"/>
      <c r="F115" s="26"/>
      <c r="G115" s="26">
        <f>SUM(C115:F115)</f>
        <v>0</v>
      </c>
      <c r="H115" s="25"/>
      <c r="I115" s="25"/>
      <c r="J115" s="25"/>
      <c r="K115" s="25"/>
      <c r="L115" s="25">
        <f>SUM(H115:K115)</f>
        <v>0</v>
      </c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</row>
    <row r="116" spans="1:256" ht="31.5" x14ac:dyDescent="0.2">
      <c r="A116" s="28" t="s">
        <v>28</v>
      </c>
      <c r="B116" s="27"/>
      <c r="C116" s="26"/>
      <c r="D116" s="26"/>
      <c r="E116" s="26"/>
      <c r="F116" s="26"/>
      <c r="G116" s="26">
        <f>SUM(C116:F116)</f>
        <v>0</v>
      </c>
      <c r="H116" s="25"/>
      <c r="I116" s="25"/>
      <c r="J116" s="25"/>
      <c r="K116" s="25"/>
      <c r="L116" s="25">
        <f>SUM(H116:K116)</f>
        <v>0</v>
      </c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  <c r="IV116" s="24"/>
    </row>
    <row r="117" spans="1:256" ht="31.5" x14ac:dyDescent="0.2">
      <c r="A117" s="28" t="s">
        <v>27</v>
      </c>
      <c r="B117" s="27"/>
      <c r="C117" s="26"/>
      <c r="D117" s="26"/>
      <c r="E117" s="26"/>
      <c r="F117" s="26"/>
      <c r="G117" s="26">
        <f>SUM(C117:F117)</f>
        <v>0</v>
      </c>
      <c r="H117" s="25"/>
      <c r="I117" s="25"/>
      <c r="J117" s="25"/>
      <c r="K117" s="25"/>
      <c r="L117" s="25">
        <f>SUM(H117:K117)</f>
        <v>0</v>
      </c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4"/>
      <c r="IT117" s="24"/>
      <c r="IU117" s="24"/>
      <c r="IV117" s="24"/>
    </row>
    <row r="118" spans="1:256" ht="31.5" x14ac:dyDescent="0.2">
      <c r="A118" s="28" t="s">
        <v>26</v>
      </c>
      <c r="B118" s="27"/>
      <c r="C118" s="26">
        <f>C119+C120</f>
        <v>0</v>
      </c>
      <c r="D118" s="26">
        <f>D119+D120</f>
        <v>0</v>
      </c>
      <c r="E118" s="26">
        <f>E119+E120</f>
        <v>0</v>
      </c>
      <c r="F118" s="26">
        <f>F119+F120</f>
        <v>0</v>
      </c>
      <c r="G118" s="26">
        <f>SUM(C118:F118)</f>
        <v>0</v>
      </c>
      <c r="H118" s="25">
        <f>H119+H120</f>
        <v>0</v>
      </c>
      <c r="I118" s="25">
        <f>I119+I120</f>
        <v>0</v>
      </c>
      <c r="J118" s="25">
        <f>J119+J120</f>
        <v>0</v>
      </c>
      <c r="K118" s="25">
        <f>K119+K120</f>
        <v>0</v>
      </c>
      <c r="L118" s="25">
        <f>SUM(H118:K118)</f>
        <v>0</v>
      </c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</row>
    <row r="119" spans="1:256" ht="31.5" x14ac:dyDescent="0.2">
      <c r="A119" s="28" t="s">
        <v>25</v>
      </c>
      <c r="B119" s="27"/>
      <c r="C119" s="26"/>
      <c r="D119" s="26"/>
      <c r="E119" s="26"/>
      <c r="F119" s="26"/>
      <c r="G119" s="26">
        <f>SUM(C119:F119)</f>
        <v>0</v>
      </c>
      <c r="H119" s="25"/>
      <c r="I119" s="25"/>
      <c r="J119" s="25"/>
      <c r="K119" s="25"/>
      <c r="L119" s="25">
        <f>SUM(H119:K119)</f>
        <v>0</v>
      </c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</row>
    <row r="120" spans="1:256" ht="31.5" x14ac:dyDescent="0.2">
      <c r="A120" s="28" t="s">
        <v>24</v>
      </c>
      <c r="B120" s="27"/>
      <c r="C120" s="26"/>
      <c r="D120" s="26"/>
      <c r="E120" s="26"/>
      <c r="F120" s="26"/>
      <c r="G120" s="26">
        <f>SUM(C120:F120)</f>
        <v>0</v>
      </c>
      <c r="H120" s="25"/>
      <c r="I120" s="25"/>
      <c r="J120" s="25"/>
      <c r="K120" s="25"/>
      <c r="L120" s="25">
        <f>SUM(H120:K120)</f>
        <v>0</v>
      </c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  <c r="IV120" s="24"/>
    </row>
    <row r="121" spans="1:256" ht="31.5" x14ac:dyDescent="0.2">
      <c r="A121" s="28" t="s">
        <v>23</v>
      </c>
      <c r="B121" s="27"/>
      <c r="C121" s="26">
        <f>C122+C123</f>
        <v>0</v>
      </c>
      <c r="D121" s="26">
        <f>D122+D123</f>
        <v>0</v>
      </c>
      <c r="E121" s="26">
        <f>E122+E123</f>
        <v>0</v>
      </c>
      <c r="F121" s="26">
        <f>F122+F123</f>
        <v>0</v>
      </c>
      <c r="G121" s="26">
        <f>SUM(C121:F121)</f>
        <v>0</v>
      </c>
      <c r="H121" s="25">
        <f>H122+H123</f>
        <v>0</v>
      </c>
      <c r="I121" s="25">
        <f>I122+I123</f>
        <v>0</v>
      </c>
      <c r="J121" s="25">
        <f>J122+J123</f>
        <v>0</v>
      </c>
      <c r="K121" s="25">
        <f>K122+K123</f>
        <v>0</v>
      </c>
      <c r="L121" s="25">
        <f>SUM(H121:K121)</f>
        <v>0</v>
      </c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  <c r="IV121" s="24"/>
    </row>
    <row r="122" spans="1:256" ht="31.5" x14ac:dyDescent="0.2">
      <c r="A122" s="28" t="s">
        <v>22</v>
      </c>
      <c r="B122" s="27"/>
      <c r="C122" s="26"/>
      <c r="D122" s="26"/>
      <c r="E122" s="26"/>
      <c r="F122" s="26"/>
      <c r="G122" s="26">
        <f>SUM(C122:F122)</f>
        <v>0</v>
      </c>
      <c r="H122" s="25"/>
      <c r="I122" s="25"/>
      <c r="J122" s="25"/>
      <c r="K122" s="25"/>
      <c r="L122" s="25">
        <f>SUM(H122:K122)</f>
        <v>0</v>
      </c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  <c r="IT122" s="24"/>
      <c r="IU122" s="24"/>
      <c r="IV122" s="24"/>
    </row>
    <row r="123" spans="1:256" ht="31.5" x14ac:dyDescent="0.2">
      <c r="A123" s="28" t="s">
        <v>21</v>
      </c>
      <c r="B123" s="27"/>
      <c r="C123" s="26"/>
      <c r="D123" s="26"/>
      <c r="E123" s="26"/>
      <c r="F123" s="26"/>
      <c r="G123" s="26">
        <f>SUM(C123:F123)</f>
        <v>0</v>
      </c>
      <c r="H123" s="25"/>
      <c r="I123" s="25"/>
      <c r="J123" s="25"/>
      <c r="K123" s="25"/>
      <c r="L123" s="25">
        <f>SUM(H123:K123)</f>
        <v>0</v>
      </c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  <c r="IV123" s="24"/>
    </row>
    <row r="124" spans="1:256" ht="31.5" x14ac:dyDescent="0.2">
      <c r="A124" s="28" t="s">
        <v>20</v>
      </c>
      <c r="B124" s="27"/>
      <c r="C124" s="26"/>
      <c r="D124" s="26"/>
      <c r="E124" s="26"/>
      <c r="F124" s="26"/>
      <c r="G124" s="26">
        <f>SUM(C124:F124)</f>
        <v>0</v>
      </c>
      <c r="H124" s="25"/>
      <c r="I124" s="25"/>
      <c r="J124" s="25"/>
      <c r="K124" s="25"/>
      <c r="L124" s="25">
        <f>SUM(H124:K124)</f>
        <v>0</v>
      </c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  <c r="IV124" s="24"/>
    </row>
    <row r="125" spans="1:256" ht="15.75" x14ac:dyDescent="0.2">
      <c r="A125" s="28" t="s">
        <v>19</v>
      </c>
      <c r="B125" s="27"/>
      <c r="C125" s="26"/>
      <c r="D125" s="26"/>
      <c r="E125" s="26"/>
      <c r="F125" s="26">
        <v>7.6590000000000007</v>
      </c>
      <c r="G125" s="26">
        <f>SUM(C125:F125)</f>
        <v>7.6590000000000007</v>
      </c>
      <c r="H125" s="25"/>
      <c r="I125" s="25"/>
      <c r="J125" s="25"/>
      <c r="K125" s="25">
        <v>8.1560000000000006</v>
      </c>
      <c r="L125" s="25">
        <f>SUM(H125:K125)</f>
        <v>8.1560000000000006</v>
      </c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  <c r="IV125" s="24"/>
    </row>
    <row r="126" spans="1:256" ht="31.5" x14ac:dyDescent="0.2">
      <c r="A126" s="28" t="s">
        <v>18</v>
      </c>
      <c r="B126" s="27"/>
      <c r="C126" s="26">
        <f>C127+C128+C129+C130+C133+C134+C138+C139+C140+C141+C142+C143</f>
        <v>0</v>
      </c>
      <c r="D126" s="26">
        <f>D127+D128+D129+D130+D133+D134+D138+D139+D140+D141+D142+D143</f>
        <v>0</v>
      </c>
      <c r="E126" s="26">
        <f>E127+E128+E129+E130+E133+E134+E138+E139+E140+E141+E142+E143</f>
        <v>0</v>
      </c>
      <c r="F126" s="26">
        <f>F127+F128+F129+F130+F133+F134+F138+F139+F140+F141+F142+F143</f>
        <v>0</v>
      </c>
      <c r="G126" s="26">
        <f>SUM(C126:F126)</f>
        <v>0</v>
      </c>
      <c r="H126" s="25">
        <f>H127+H128+H129+H130+H133+H134+H138+H139+H140+H141+H142+H143</f>
        <v>0</v>
      </c>
      <c r="I126" s="25">
        <f>I127+I128+I129+I130+I133+I134+I138+I139+I140+I141+I142+I143</f>
        <v>0</v>
      </c>
      <c r="J126" s="25">
        <f>J127+J128+J129+J130+J133+J134+J138+J139+J140+J141+J142+J143</f>
        <v>0</v>
      </c>
      <c r="K126" s="25">
        <f>K127+K128+K129+K130+K133+K134+K138+K139+K140+K141+K142+K143</f>
        <v>0</v>
      </c>
      <c r="L126" s="25">
        <f>SUM(H126:K126)</f>
        <v>0</v>
      </c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</row>
    <row r="127" spans="1:256" ht="47.25" x14ac:dyDescent="0.2">
      <c r="A127" s="28" t="s">
        <v>17</v>
      </c>
      <c r="B127" s="27"/>
      <c r="C127" s="26"/>
      <c r="D127" s="26"/>
      <c r="E127" s="26"/>
      <c r="F127" s="26"/>
      <c r="G127" s="26">
        <f>SUM(C127:F127)</f>
        <v>0</v>
      </c>
      <c r="H127" s="25"/>
      <c r="I127" s="25"/>
      <c r="J127" s="25"/>
      <c r="K127" s="25"/>
      <c r="L127" s="25">
        <f>SUM(H127:K127)</f>
        <v>0</v>
      </c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</row>
    <row r="128" spans="1:256" ht="31.5" x14ac:dyDescent="0.2">
      <c r="A128" s="28" t="s">
        <v>16</v>
      </c>
      <c r="B128" s="27"/>
      <c r="C128" s="26"/>
      <c r="D128" s="26"/>
      <c r="E128" s="26"/>
      <c r="F128" s="26"/>
      <c r="G128" s="26">
        <f>SUM(C128:F128)</f>
        <v>0</v>
      </c>
      <c r="H128" s="25"/>
      <c r="I128" s="25"/>
      <c r="J128" s="25"/>
      <c r="K128" s="25"/>
      <c r="L128" s="25">
        <f>SUM(H128:K128)</f>
        <v>0</v>
      </c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  <c r="IV128" s="24"/>
    </row>
    <row r="129" spans="1:256" ht="47.25" x14ac:dyDescent="0.2">
      <c r="A129" s="28" t="s">
        <v>15</v>
      </c>
      <c r="B129" s="27"/>
      <c r="C129" s="26"/>
      <c r="D129" s="26"/>
      <c r="E129" s="26"/>
      <c r="F129" s="26"/>
      <c r="G129" s="26">
        <f>SUM(C129:F129)</f>
        <v>0</v>
      </c>
      <c r="H129" s="25"/>
      <c r="I129" s="25"/>
      <c r="J129" s="25"/>
      <c r="K129" s="25"/>
      <c r="L129" s="25">
        <f>SUM(H129:K129)</f>
        <v>0</v>
      </c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</row>
    <row r="130" spans="1:256" ht="15.75" x14ac:dyDescent="0.2">
      <c r="A130" s="28" t="s">
        <v>14</v>
      </c>
      <c r="B130" s="27"/>
      <c r="C130" s="26">
        <f>C131+C132</f>
        <v>0</v>
      </c>
      <c r="D130" s="26">
        <f>D131+D132</f>
        <v>0</v>
      </c>
      <c r="E130" s="26">
        <f>E131+E132</f>
        <v>0</v>
      </c>
      <c r="F130" s="26">
        <f>F131+F132</f>
        <v>0</v>
      </c>
      <c r="G130" s="26">
        <f>SUM(C130:F130)</f>
        <v>0</v>
      </c>
      <c r="H130" s="25">
        <f>H131+H132</f>
        <v>0</v>
      </c>
      <c r="I130" s="25">
        <f>I131+I132</f>
        <v>0</v>
      </c>
      <c r="J130" s="25">
        <f>J131+J132</f>
        <v>0</v>
      </c>
      <c r="K130" s="25">
        <f>K131+K132</f>
        <v>0</v>
      </c>
      <c r="L130" s="25">
        <f>SUM(H130:K130)</f>
        <v>0</v>
      </c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24"/>
    </row>
    <row r="131" spans="1:256" ht="31.5" x14ac:dyDescent="0.2">
      <c r="A131" s="28" t="s">
        <v>13</v>
      </c>
      <c r="B131" s="27"/>
      <c r="C131" s="26"/>
      <c r="D131" s="26"/>
      <c r="E131" s="26"/>
      <c r="F131" s="26"/>
      <c r="G131" s="26">
        <f>SUM(C131:F131)</f>
        <v>0</v>
      </c>
      <c r="H131" s="25"/>
      <c r="I131" s="25"/>
      <c r="J131" s="25"/>
      <c r="K131" s="25"/>
      <c r="L131" s="25">
        <f>SUM(H131:K131)</f>
        <v>0</v>
      </c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</row>
    <row r="132" spans="1:256" ht="31.5" x14ac:dyDescent="0.2">
      <c r="A132" s="28" t="s">
        <v>12</v>
      </c>
      <c r="B132" s="27"/>
      <c r="C132" s="26"/>
      <c r="D132" s="26"/>
      <c r="E132" s="26"/>
      <c r="F132" s="26"/>
      <c r="G132" s="26">
        <f>SUM(C132:F132)</f>
        <v>0</v>
      </c>
      <c r="H132" s="25"/>
      <c r="I132" s="25"/>
      <c r="J132" s="25"/>
      <c r="K132" s="25"/>
      <c r="L132" s="25">
        <f>SUM(H132:K132)</f>
        <v>0</v>
      </c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24"/>
    </row>
    <row r="133" spans="1:256" ht="31.5" x14ac:dyDescent="0.2">
      <c r="A133" s="28" t="s">
        <v>11</v>
      </c>
      <c r="B133" s="27"/>
      <c r="C133" s="26"/>
      <c r="D133" s="26"/>
      <c r="E133" s="26"/>
      <c r="F133" s="26"/>
      <c r="G133" s="26">
        <f>SUM(C133:F133)</f>
        <v>0</v>
      </c>
      <c r="H133" s="25"/>
      <c r="I133" s="25"/>
      <c r="J133" s="25"/>
      <c r="K133" s="25"/>
      <c r="L133" s="25">
        <f>SUM(H133:K133)</f>
        <v>0</v>
      </c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24"/>
    </row>
    <row r="134" spans="1:256" ht="15.75" x14ac:dyDescent="0.2">
      <c r="A134" s="28" t="s">
        <v>10</v>
      </c>
      <c r="B134" s="27"/>
      <c r="C134" s="26">
        <f>C135+C136+C137</f>
        <v>0</v>
      </c>
      <c r="D134" s="26">
        <f>D135+D136+D137</f>
        <v>0</v>
      </c>
      <c r="E134" s="26">
        <f>E135+E136+E137</f>
        <v>0</v>
      </c>
      <c r="F134" s="26">
        <f>F135+F136+F137</f>
        <v>0</v>
      </c>
      <c r="G134" s="26">
        <f>SUM(C134:F134)</f>
        <v>0</v>
      </c>
      <c r="H134" s="25">
        <f>H135+H136+H137</f>
        <v>0</v>
      </c>
      <c r="I134" s="25">
        <f>I135+I136+I137</f>
        <v>0</v>
      </c>
      <c r="J134" s="25">
        <f>J135+J136+J137</f>
        <v>0</v>
      </c>
      <c r="K134" s="25">
        <f>K135+K136+K137</f>
        <v>0</v>
      </c>
      <c r="L134" s="25">
        <f>SUM(H134:K134)</f>
        <v>0</v>
      </c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  <c r="IV134" s="24"/>
    </row>
    <row r="135" spans="1:256" ht="15.75" x14ac:dyDescent="0.2">
      <c r="A135" s="28" t="s">
        <v>9</v>
      </c>
      <c r="B135" s="27"/>
      <c r="C135" s="26"/>
      <c r="D135" s="26"/>
      <c r="E135" s="26"/>
      <c r="F135" s="26"/>
      <c r="G135" s="26">
        <f>SUM(C135:F135)</f>
        <v>0</v>
      </c>
      <c r="H135" s="25"/>
      <c r="I135" s="25"/>
      <c r="J135" s="25"/>
      <c r="K135" s="25"/>
      <c r="L135" s="25">
        <f>SUM(H135:K135)</f>
        <v>0</v>
      </c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</row>
    <row r="136" spans="1:256" ht="15.75" x14ac:dyDescent="0.2">
      <c r="A136" s="28" t="s">
        <v>8</v>
      </c>
      <c r="B136" s="27"/>
      <c r="C136" s="26"/>
      <c r="D136" s="26"/>
      <c r="E136" s="26"/>
      <c r="F136" s="26"/>
      <c r="G136" s="26">
        <f>SUM(C136:F136)</f>
        <v>0</v>
      </c>
      <c r="H136" s="25"/>
      <c r="I136" s="25"/>
      <c r="J136" s="25"/>
      <c r="K136" s="25"/>
      <c r="L136" s="25">
        <f>SUM(H136:K136)</f>
        <v>0</v>
      </c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  <c r="IV136" s="24"/>
    </row>
    <row r="137" spans="1:256" ht="31.5" x14ac:dyDescent="0.2">
      <c r="A137" s="28" t="s">
        <v>7</v>
      </c>
      <c r="B137" s="27"/>
      <c r="C137" s="26"/>
      <c r="D137" s="26"/>
      <c r="E137" s="26"/>
      <c r="F137" s="26"/>
      <c r="G137" s="26">
        <f>SUM(C137:F137)</f>
        <v>0</v>
      </c>
      <c r="H137" s="25"/>
      <c r="I137" s="25"/>
      <c r="J137" s="25"/>
      <c r="K137" s="25"/>
      <c r="L137" s="25">
        <f>SUM(H137:K137)</f>
        <v>0</v>
      </c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  <c r="IV137" s="24"/>
    </row>
    <row r="138" spans="1:256" ht="31.5" x14ac:dyDescent="0.2">
      <c r="A138" s="28" t="s">
        <v>6</v>
      </c>
      <c r="B138" s="27"/>
      <c r="C138" s="26"/>
      <c r="D138" s="26"/>
      <c r="E138" s="26"/>
      <c r="F138" s="26"/>
      <c r="G138" s="26">
        <f>SUM(C138:F138)</f>
        <v>0</v>
      </c>
      <c r="H138" s="25"/>
      <c r="I138" s="25"/>
      <c r="J138" s="25"/>
      <c r="K138" s="25"/>
      <c r="L138" s="25">
        <f>SUM(H138:K138)</f>
        <v>0</v>
      </c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  <c r="IV138" s="24"/>
    </row>
    <row r="139" spans="1:256" ht="31.5" x14ac:dyDescent="0.2">
      <c r="A139" s="28" t="s">
        <v>5</v>
      </c>
      <c r="B139" s="27"/>
      <c r="C139" s="26"/>
      <c r="D139" s="26"/>
      <c r="E139" s="26"/>
      <c r="F139" s="26"/>
      <c r="G139" s="26">
        <f>SUM(C139:F139)</f>
        <v>0</v>
      </c>
      <c r="H139" s="25"/>
      <c r="I139" s="25"/>
      <c r="J139" s="25"/>
      <c r="K139" s="25"/>
      <c r="L139" s="25">
        <f>SUM(H139:K139)</f>
        <v>0</v>
      </c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  <c r="IV139" s="24"/>
    </row>
    <row r="140" spans="1:256" ht="31.5" x14ac:dyDescent="0.2">
      <c r="A140" s="28" t="s">
        <v>4</v>
      </c>
      <c r="B140" s="27"/>
      <c r="C140" s="26"/>
      <c r="D140" s="26"/>
      <c r="E140" s="26"/>
      <c r="F140" s="26"/>
      <c r="G140" s="26">
        <f>SUM(C140:F140)</f>
        <v>0</v>
      </c>
      <c r="H140" s="25"/>
      <c r="I140" s="25"/>
      <c r="J140" s="25"/>
      <c r="K140" s="25"/>
      <c r="L140" s="25">
        <f>SUM(H140:K140)</f>
        <v>0</v>
      </c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  <c r="IV140" s="24"/>
    </row>
    <row r="141" spans="1:256" ht="31.5" x14ac:dyDescent="0.2">
      <c r="A141" s="28" t="s">
        <v>3</v>
      </c>
      <c r="B141" s="27"/>
      <c r="C141" s="26"/>
      <c r="D141" s="26"/>
      <c r="E141" s="26"/>
      <c r="F141" s="26"/>
      <c r="G141" s="26">
        <f>SUM(C141:F141)</f>
        <v>0</v>
      </c>
      <c r="H141" s="25"/>
      <c r="I141" s="25"/>
      <c r="J141" s="25"/>
      <c r="K141" s="25"/>
      <c r="L141" s="25">
        <f>SUM(H141:K141)</f>
        <v>0</v>
      </c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</row>
    <row r="142" spans="1:256" ht="47.25" x14ac:dyDescent="0.2">
      <c r="A142" s="28" t="s">
        <v>2</v>
      </c>
      <c r="B142" s="27"/>
      <c r="C142" s="26"/>
      <c r="D142" s="26"/>
      <c r="E142" s="26"/>
      <c r="F142" s="26"/>
      <c r="G142" s="26">
        <f>SUM(C142:F142)</f>
        <v>0</v>
      </c>
      <c r="H142" s="25"/>
      <c r="I142" s="25"/>
      <c r="J142" s="25"/>
      <c r="K142" s="25"/>
      <c r="L142" s="25">
        <f>SUM(H142:K142)</f>
        <v>0</v>
      </c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</row>
    <row r="143" spans="1:256" ht="31.5" x14ac:dyDescent="0.2">
      <c r="A143" s="28" t="s">
        <v>1</v>
      </c>
      <c r="B143" s="27"/>
      <c r="C143" s="26"/>
      <c r="D143" s="26"/>
      <c r="E143" s="26"/>
      <c r="F143" s="26"/>
      <c r="G143" s="26">
        <f>SUM(C143:F143)</f>
        <v>0</v>
      </c>
      <c r="H143" s="25"/>
      <c r="I143" s="25"/>
      <c r="J143" s="25"/>
      <c r="K143" s="25"/>
      <c r="L143" s="25">
        <f>SUM(H143:K143)</f>
        <v>0</v>
      </c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</row>
    <row r="144" spans="1:256" ht="15.75" x14ac:dyDescent="0.2">
      <c r="A144" s="28" t="s">
        <v>0</v>
      </c>
      <c r="B144" s="27"/>
      <c r="C144" s="26">
        <f>C80+C103+C126</f>
        <v>3207.08</v>
      </c>
      <c r="D144" s="26">
        <f>D80+D103+D126</f>
        <v>472.50099999999998</v>
      </c>
      <c r="E144" s="26">
        <f>E80+E103+E126</f>
        <v>16582.785</v>
      </c>
      <c r="F144" s="26">
        <f>F80+F103+F126</f>
        <v>60421.396999999997</v>
      </c>
      <c r="G144" s="26">
        <f>SUM(C144:F144)</f>
        <v>80683.763000000006</v>
      </c>
      <c r="H144" s="25">
        <f>H80+H103+H126</f>
        <v>3327.1880000000001</v>
      </c>
      <c r="I144" s="25">
        <f>I80+I103+I126</f>
        <v>493.71099999999996</v>
      </c>
      <c r="J144" s="25">
        <f>J80+J103+J126</f>
        <v>17167.853999999999</v>
      </c>
      <c r="K144" s="25">
        <f>K80+K103+K126</f>
        <v>62404.584999999999</v>
      </c>
      <c r="L144" s="25">
        <f>SUM(H144:K144)</f>
        <v>83393.338000000003</v>
      </c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</row>
    <row r="147" spans="1:256" ht="15.75" x14ac:dyDescent="0.25">
      <c r="A147" s="21" t="s">
        <v>76</v>
      </c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  <c r="IV147" s="21"/>
    </row>
    <row r="148" spans="1:256" ht="15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5.75" x14ac:dyDescent="0.2">
      <c r="A149" s="20" t="s">
        <v>73</v>
      </c>
      <c r="B149" s="14" t="s">
        <v>72</v>
      </c>
      <c r="C149" s="19" t="s">
        <v>71</v>
      </c>
      <c r="D149" s="19"/>
      <c r="E149" s="19"/>
      <c r="F149" s="19"/>
      <c r="G149" s="19"/>
      <c r="H149" s="18" t="s">
        <v>70</v>
      </c>
      <c r="I149" s="17"/>
      <c r="J149" s="17"/>
      <c r="K149" s="17"/>
      <c r="L149" s="16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5.75" x14ac:dyDescent="0.2">
      <c r="A150" s="15"/>
      <c r="B150" s="14"/>
      <c r="C150" s="13" t="s">
        <v>69</v>
      </c>
      <c r="D150" s="3" t="s">
        <v>68</v>
      </c>
      <c r="E150" s="3" t="s">
        <v>67</v>
      </c>
      <c r="F150" s="3" t="s">
        <v>66</v>
      </c>
      <c r="G150" s="3" t="s">
        <v>65</v>
      </c>
      <c r="H150" s="12" t="s">
        <v>69</v>
      </c>
      <c r="I150" s="7" t="s">
        <v>68</v>
      </c>
      <c r="J150" s="7" t="s">
        <v>67</v>
      </c>
      <c r="K150" s="7" t="s">
        <v>66</v>
      </c>
      <c r="L150" s="7" t="s">
        <v>65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5.75" x14ac:dyDescent="0.2">
      <c r="A151" s="11">
        <v>1</v>
      </c>
      <c r="B151" s="7">
        <v>2</v>
      </c>
      <c r="C151" s="3">
        <v>3</v>
      </c>
      <c r="D151" s="3">
        <v>4</v>
      </c>
      <c r="E151" s="3">
        <v>5</v>
      </c>
      <c r="F151" s="3">
        <v>6</v>
      </c>
      <c r="G151" s="3">
        <v>7</v>
      </c>
      <c r="H151" s="7">
        <v>8</v>
      </c>
      <c r="I151" s="7">
        <v>9</v>
      </c>
      <c r="J151" s="7">
        <v>10</v>
      </c>
      <c r="K151" s="7">
        <v>11</v>
      </c>
      <c r="L151" s="7">
        <v>12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5.75" x14ac:dyDescent="0.2">
      <c r="A152" s="22" t="s">
        <v>64</v>
      </c>
      <c r="B152" s="5"/>
      <c r="C152" s="3">
        <f>C153+C154+C157+C158+C159+C160+C163+C164+C165+C170+C171+C172+C173+C174</f>
        <v>1613.1</v>
      </c>
      <c r="D152" s="3">
        <f>D153+D154+D157+D158+D159+D160+D163+D164+D165+D170+D171+D172+D173+D174</f>
        <v>486.44200000000001</v>
      </c>
      <c r="E152" s="3">
        <f>E153+E154+E157+E158+E159+E160+E163+E164+E165+E170+E171+E172+E173+E174</f>
        <v>31.457999999999998</v>
      </c>
      <c r="F152" s="3">
        <f>F153+F154+F157+F158+F159+F160+F163+F164+F165+F170+F171+F172+F173+F174</f>
        <v>2870.55</v>
      </c>
      <c r="G152" s="9">
        <f>SUM(C152:F152)</f>
        <v>5001.55</v>
      </c>
      <c r="H152" s="7">
        <f>H153+H154+H157+H158+H159+H160+H163+H164+H165+H170+H171+H172+H173+H174</f>
        <v>412.53399999999999</v>
      </c>
      <c r="I152" s="7">
        <f>I153+I154+I157+I158+I159+I160+I163+I164+I165+I170+I171+I172+I173+I174</f>
        <v>101.923</v>
      </c>
      <c r="J152" s="7">
        <f>J153+J154+J157+J158+J159+J160+J163+J164+J165+J170+J171+J172+J173+J174</f>
        <v>31.457999999999998</v>
      </c>
      <c r="K152" s="7">
        <f>K153+K154+K157+K158+K159+K160+K163+K164+K165+K170+K171+K172+K173+K174</f>
        <v>3125.7310000000002</v>
      </c>
      <c r="L152" s="7">
        <f>SUM(H152:K152)</f>
        <v>3671.6460000000002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31.5" x14ac:dyDescent="0.2">
      <c r="A153" s="22" t="s">
        <v>63</v>
      </c>
      <c r="B153" s="5"/>
      <c r="C153" s="3"/>
      <c r="D153" s="3"/>
      <c r="E153" s="3"/>
      <c r="F153" s="3"/>
      <c r="G153" s="3">
        <f>SUM(C153:F153)</f>
        <v>0</v>
      </c>
      <c r="H153" s="7"/>
      <c r="I153" s="7"/>
      <c r="J153" s="7"/>
      <c r="K153" s="7"/>
      <c r="L153" s="7">
        <f>SUM(H153:K153)</f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31.5" x14ac:dyDescent="0.2">
      <c r="A154" s="22" t="s">
        <v>62</v>
      </c>
      <c r="B154" s="5"/>
      <c r="C154" s="3">
        <f>SUM(C155:C156)</f>
        <v>0</v>
      </c>
      <c r="D154" s="3">
        <f>SUM(D155:D156)</f>
        <v>0</v>
      </c>
      <c r="E154" s="3">
        <f>SUM(E155:E156)</f>
        <v>0</v>
      </c>
      <c r="F154" s="3">
        <f>SUM(F155:F156)</f>
        <v>0</v>
      </c>
      <c r="G154" s="3">
        <f>SUM(C154:F154)</f>
        <v>0</v>
      </c>
      <c r="H154" s="7">
        <f>SUM(H155:H156)</f>
        <v>0</v>
      </c>
      <c r="I154" s="7">
        <f>SUM(I155:I156)</f>
        <v>0</v>
      </c>
      <c r="J154" s="7">
        <f>SUM(J155:J156)</f>
        <v>0</v>
      </c>
      <c r="K154" s="7">
        <f>SUM(K155:K156)</f>
        <v>0</v>
      </c>
      <c r="L154" s="7">
        <f>SUM(H154:K154)</f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31.5" x14ac:dyDescent="0.2">
      <c r="A155" s="22" t="s">
        <v>61</v>
      </c>
      <c r="B155" s="5"/>
      <c r="C155" s="3"/>
      <c r="D155" s="3"/>
      <c r="E155" s="3"/>
      <c r="F155" s="3"/>
      <c r="G155" s="3">
        <f>SUM(C155:F155)</f>
        <v>0</v>
      </c>
      <c r="H155" s="7"/>
      <c r="I155" s="7"/>
      <c r="J155" s="7"/>
      <c r="K155" s="7"/>
      <c r="L155" s="7">
        <f>SUM(H155:K155)</f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31.5" x14ac:dyDescent="0.2">
      <c r="A156" s="22" t="s">
        <v>60</v>
      </c>
      <c r="B156" s="5"/>
      <c r="C156" s="3"/>
      <c r="D156" s="3"/>
      <c r="E156" s="3"/>
      <c r="F156" s="3"/>
      <c r="G156" s="3">
        <f>SUM(C156:F156)</f>
        <v>0</v>
      </c>
      <c r="H156" s="7"/>
      <c r="I156" s="7"/>
      <c r="J156" s="7"/>
      <c r="K156" s="7"/>
      <c r="L156" s="7">
        <f>SUM(H156:K156)</f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47.25" x14ac:dyDescent="0.2">
      <c r="A157" s="22" t="s">
        <v>59</v>
      </c>
      <c r="B157" s="5"/>
      <c r="C157" s="3"/>
      <c r="D157" s="3"/>
      <c r="E157" s="3"/>
      <c r="F157" s="3"/>
      <c r="G157" s="3">
        <f>SUM(C157:F157)</f>
        <v>0</v>
      </c>
      <c r="H157" s="7"/>
      <c r="I157" s="7"/>
      <c r="J157" s="7"/>
      <c r="K157" s="7"/>
      <c r="L157" s="7">
        <f>SUM(H157:K157)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31.5" x14ac:dyDescent="0.2">
      <c r="A158" s="22" t="s">
        <v>58</v>
      </c>
      <c r="B158" s="5"/>
      <c r="C158" s="3"/>
      <c r="D158" s="3"/>
      <c r="E158" s="3"/>
      <c r="F158" s="3"/>
      <c r="G158" s="3">
        <f>SUM(C158:F158)</f>
        <v>0</v>
      </c>
      <c r="H158" s="7"/>
      <c r="I158" s="7"/>
      <c r="J158" s="7"/>
      <c r="K158" s="7"/>
      <c r="L158" s="7">
        <f>SUM(H158:K158)</f>
        <v>0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31.5" x14ac:dyDescent="0.2">
      <c r="A159" s="22" t="s">
        <v>57</v>
      </c>
      <c r="B159" s="5"/>
      <c r="C159" s="3"/>
      <c r="D159" s="3"/>
      <c r="E159" s="3"/>
      <c r="F159" s="3"/>
      <c r="G159" s="3">
        <f>SUM(C159:F159)</f>
        <v>0</v>
      </c>
      <c r="H159" s="7"/>
      <c r="I159" s="7"/>
      <c r="J159" s="7"/>
      <c r="K159" s="7"/>
      <c r="L159" s="7">
        <f>SUM(H159:K159)</f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5.75" x14ac:dyDescent="0.2">
      <c r="A160" s="22" t="s">
        <v>56</v>
      </c>
      <c r="B160" s="5"/>
      <c r="C160" s="3">
        <f>SUM(C161:C162)</f>
        <v>1613.1</v>
      </c>
      <c r="D160" s="3">
        <f>SUM(D161:D162)</f>
        <v>486.44200000000001</v>
      </c>
      <c r="E160" s="3">
        <f>SUM(E161:E162)</f>
        <v>0</v>
      </c>
      <c r="F160" s="3">
        <f>SUM(F161:F162)</f>
        <v>0</v>
      </c>
      <c r="G160" s="3">
        <f>SUM(C160:F160)</f>
        <v>2099.5419999999999</v>
      </c>
      <c r="H160" s="7">
        <f>SUM(H161:H162)</f>
        <v>412.53399999999999</v>
      </c>
      <c r="I160" s="7">
        <f>SUM(I161:I162)</f>
        <v>101.923</v>
      </c>
      <c r="J160" s="7">
        <f>SUM(J161:J162)</f>
        <v>0</v>
      </c>
      <c r="K160" s="7">
        <f>SUM(K161:K162)</f>
        <v>0</v>
      </c>
      <c r="L160" s="7">
        <f>SUM(H160:K160)</f>
        <v>514.45699999999999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47.25" x14ac:dyDescent="0.2">
      <c r="A161" s="22" t="s">
        <v>55</v>
      </c>
      <c r="B161" s="5"/>
      <c r="C161" s="3"/>
      <c r="D161" s="3"/>
      <c r="E161" s="3"/>
      <c r="F161" s="3"/>
      <c r="G161" s="3">
        <f>SUM(C161:F161)</f>
        <v>0</v>
      </c>
      <c r="H161" s="7"/>
      <c r="I161" s="7"/>
      <c r="J161" s="7"/>
      <c r="K161" s="7"/>
      <c r="L161" s="7">
        <f>SUM(H161:K161)</f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47.25" x14ac:dyDescent="0.2">
      <c r="A162" s="22" t="s">
        <v>54</v>
      </c>
      <c r="B162" s="5"/>
      <c r="C162" s="3">
        <v>1613.1</v>
      </c>
      <c r="D162" s="3">
        <v>486.44200000000001</v>
      </c>
      <c r="E162" s="3"/>
      <c r="F162" s="3"/>
      <c r="G162" s="3">
        <f>SUM(C162:F162)</f>
        <v>2099.5419999999999</v>
      </c>
      <c r="H162" s="3">
        <v>412.53399999999999</v>
      </c>
      <c r="I162" s="3">
        <v>101.923</v>
      </c>
      <c r="J162" s="3"/>
      <c r="K162" s="3"/>
      <c r="L162" s="3">
        <f>SUM(H162:K162)</f>
        <v>514.45699999999999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31.5" x14ac:dyDescent="0.2">
      <c r="A163" s="22" t="s">
        <v>53</v>
      </c>
      <c r="B163" s="5"/>
      <c r="C163" s="3"/>
      <c r="D163" s="3"/>
      <c r="E163" s="3">
        <v>31.457999999999998</v>
      </c>
      <c r="F163" s="3"/>
      <c r="G163" s="3">
        <f>SUM(C163:F163)</f>
        <v>31.457999999999998</v>
      </c>
      <c r="H163" s="7"/>
      <c r="I163" s="7"/>
      <c r="J163" s="7">
        <v>31.457999999999998</v>
      </c>
      <c r="K163" s="7"/>
      <c r="L163" s="7">
        <f>SUM(H163:K163)</f>
        <v>31.457999999999998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5.75" x14ac:dyDescent="0.2">
      <c r="A164" s="22" t="s">
        <v>52</v>
      </c>
      <c r="B164" s="5"/>
      <c r="C164" s="3"/>
      <c r="D164" s="3"/>
      <c r="E164" s="3"/>
      <c r="F164" s="3">
        <v>70.55</v>
      </c>
      <c r="G164" s="3">
        <f>SUM(C164:F164)</f>
        <v>70.55</v>
      </c>
      <c r="H164" s="7"/>
      <c r="I164" s="7"/>
      <c r="J164" s="7"/>
      <c r="K164" s="7">
        <v>63.75</v>
      </c>
      <c r="L164" s="7">
        <f>SUM(H164:K164)</f>
        <v>63.75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5.75" x14ac:dyDescent="0.2">
      <c r="A165" s="22" t="s">
        <v>51</v>
      </c>
      <c r="B165" s="5"/>
      <c r="C165" s="3">
        <f>SUM(C166:C169)</f>
        <v>0</v>
      </c>
      <c r="D165" s="3">
        <f>SUM(D166:D169)</f>
        <v>0</v>
      </c>
      <c r="E165" s="3">
        <f>SUM(E166:E169)</f>
        <v>0</v>
      </c>
      <c r="F165" s="3">
        <f>SUM(F166:F169)</f>
        <v>0</v>
      </c>
      <c r="G165" s="3">
        <f>SUM(C165:F165)</f>
        <v>0</v>
      </c>
      <c r="H165" s="7">
        <f>SUM(H166:H169)</f>
        <v>0</v>
      </c>
      <c r="I165" s="7">
        <f>SUM(I166:I169)</f>
        <v>0</v>
      </c>
      <c r="J165" s="7">
        <f>SUM(J166:J169)</f>
        <v>0</v>
      </c>
      <c r="K165" s="7">
        <f>SUM(K166:K169)</f>
        <v>0</v>
      </c>
      <c r="L165" s="7">
        <f>SUM(H165:K165)</f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31.5" x14ac:dyDescent="0.2">
      <c r="A166" s="22" t="s">
        <v>50</v>
      </c>
      <c r="B166" s="5"/>
      <c r="C166" s="3"/>
      <c r="D166" s="3"/>
      <c r="E166" s="3"/>
      <c r="F166" s="3"/>
      <c r="G166" s="3">
        <f>SUM(C166:F166)</f>
        <v>0</v>
      </c>
      <c r="H166" s="7"/>
      <c r="I166" s="7"/>
      <c r="J166" s="7"/>
      <c r="K166" s="7"/>
      <c r="L166" s="7">
        <f>SUM(H166:K166)</f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31.5" x14ac:dyDescent="0.2">
      <c r="A167" s="22" t="s">
        <v>49</v>
      </c>
      <c r="B167" s="5"/>
      <c r="C167" s="3"/>
      <c r="D167" s="3"/>
      <c r="E167" s="3"/>
      <c r="F167" s="3"/>
      <c r="G167" s="3">
        <f>SUM(C167:F167)</f>
        <v>0</v>
      </c>
      <c r="H167" s="7"/>
      <c r="I167" s="7"/>
      <c r="J167" s="7"/>
      <c r="K167" s="7"/>
      <c r="L167" s="7">
        <f>SUM(H167:K167)</f>
        <v>0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31.5" x14ac:dyDescent="0.2">
      <c r="A168" s="22" t="s">
        <v>48</v>
      </c>
      <c r="B168" s="5"/>
      <c r="C168" s="3"/>
      <c r="D168" s="3"/>
      <c r="E168" s="3"/>
      <c r="F168" s="3"/>
      <c r="G168" s="3">
        <f>SUM(C168:F168)</f>
        <v>0</v>
      </c>
      <c r="H168" s="7"/>
      <c r="I168" s="7"/>
      <c r="J168" s="7"/>
      <c r="K168" s="7"/>
      <c r="L168" s="7">
        <f>SUM(H168:K168)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47.25" x14ac:dyDescent="0.2">
      <c r="A169" s="22" t="s">
        <v>47</v>
      </c>
      <c r="B169" s="5"/>
      <c r="C169" s="3"/>
      <c r="D169" s="3"/>
      <c r="E169" s="3"/>
      <c r="F169" s="3"/>
      <c r="G169" s="3">
        <f>SUM(C169:F169)</f>
        <v>0</v>
      </c>
      <c r="H169" s="7"/>
      <c r="I169" s="7"/>
      <c r="J169" s="7"/>
      <c r="K169" s="7"/>
      <c r="L169" s="7">
        <f>SUM(H169:K169)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31.5" x14ac:dyDescent="0.2">
      <c r="A170" s="22" t="s">
        <v>46</v>
      </c>
      <c r="B170" s="5"/>
      <c r="C170" s="3"/>
      <c r="D170" s="3"/>
      <c r="E170" s="3"/>
      <c r="F170" s="3"/>
      <c r="G170" s="3">
        <f>SUM(C170:F170)</f>
        <v>0</v>
      </c>
      <c r="H170" s="7"/>
      <c r="I170" s="7"/>
      <c r="J170" s="7"/>
      <c r="K170" s="7"/>
      <c r="L170" s="7">
        <f>SUM(H170:K170)</f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63" x14ac:dyDescent="0.2">
      <c r="A171" s="22" t="s">
        <v>45</v>
      </c>
      <c r="B171" s="5"/>
      <c r="C171" s="3"/>
      <c r="D171" s="3"/>
      <c r="E171" s="3"/>
      <c r="F171" s="3"/>
      <c r="G171" s="3">
        <f>SUM(C171:F171)</f>
        <v>0</v>
      </c>
      <c r="H171" s="7"/>
      <c r="I171" s="7"/>
      <c r="J171" s="7"/>
      <c r="K171" s="7"/>
      <c r="L171" s="7">
        <f>SUM(H171:K171)</f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31.5" x14ac:dyDescent="0.2">
      <c r="A172" s="22" t="s">
        <v>44</v>
      </c>
      <c r="B172" s="5"/>
      <c r="C172" s="3"/>
      <c r="D172" s="3"/>
      <c r="E172" s="3"/>
      <c r="F172" s="3"/>
      <c r="G172" s="3">
        <f>SUM(C172:F172)</f>
        <v>0</v>
      </c>
      <c r="H172" s="7"/>
      <c r="I172" s="7"/>
      <c r="J172" s="7"/>
      <c r="K172" s="7"/>
      <c r="L172" s="7">
        <f>SUM(H172:K172)</f>
        <v>0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31.5" x14ac:dyDescent="0.2">
      <c r="A173" s="22" t="s">
        <v>43</v>
      </c>
      <c r="B173" s="5"/>
      <c r="C173" s="3"/>
      <c r="D173" s="3"/>
      <c r="E173" s="3"/>
      <c r="F173" s="3">
        <v>2800</v>
      </c>
      <c r="G173" s="3">
        <f>SUM(C173:F173)</f>
        <v>2800</v>
      </c>
      <c r="H173" s="7"/>
      <c r="I173" s="7"/>
      <c r="J173" s="7"/>
      <c r="K173" s="7">
        <v>3061.9810000000002</v>
      </c>
      <c r="L173" s="7">
        <f>SUM(H173:K173)</f>
        <v>3061.9810000000002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5.75" x14ac:dyDescent="0.2">
      <c r="A174" s="22" t="s">
        <v>42</v>
      </c>
      <c r="B174" s="5"/>
      <c r="C174" s="3"/>
      <c r="D174" s="3"/>
      <c r="E174" s="3"/>
      <c r="F174" s="3"/>
      <c r="G174" s="3">
        <f>SUM(C174:F174)</f>
        <v>0</v>
      </c>
      <c r="H174" s="7"/>
      <c r="I174" s="7"/>
      <c r="J174" s="7"/>
      <c r="K174" s="7"/>
      <c r="L174" s="7">
        <f>SUM(H174:K174)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5.75" x14ac:dyDescent="0.2">
      <c r="A175" s="22" t="s">
        <v>41</v>
      </c>
      <c r="B175" s="5"/>
      <c r="C175" s="3">
        <f>C176+C180+C181+C182+C183+C184+C187+C188+C189+C190+C193+C196+C197</f>
        <v>0</v>
      </c>
      <c r="D175" s="3">
        <f>D176+D180+D181+D182+D183+D184+D187+D188+D189+D190+D193+D196+D197</f>
        <v>0</v>
      </c>
      <c r="E175" s="3">
        <f>E176+E180+E181+E182+E183+E184+E187+E188+E189+E190+E193+E196+E197</f>
        <v>48.887999999999998</v>
      </c>
      <c r="F175" s="3">
        <f>F176+F180+F181+F182+F183+F184+F187+F188+F189+F190+F193+F196+F197</f>
        <v>368.56200000000001</v>
      </c>
      <c r="G175" s="3">
        <f>SUM(C175:F175)</f>
        <v>417.45</v>
      </c>
      <c r="H175" s="7">
        <f>H176+H180+H181+H182+H183+H184+H187+H188+H189+H190+H193+H196+H197</f>
        <v>0</v>
      </c>
      <c r="I175" s="7">
        <f>I176+I180+I181+I182+I183+I184+I187+I188+I189+I190+I193+I196+I197</f>
        <v>0</v>
      </c>
      <c r="J175" s="7">
        <f>J176+J180+J181+J182+J183+J184+J187+J188+J189+J190+J193+J196+J197</f>
        <v>72.370999999999995</v>
      </c>
      <c r="K175" s="7">
        <f>K176+K180+K181+K182+K183+K184+K187+K188+K189+K190+K193+K196+K197</f>
        <v>176.25900000000001</v>
      </c>
      <c r="L175" s="7">
        <f>SUM(H175:K175)</f>
        <v>248.63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31.5" x14ac:dyDescent="0.2">
      <c r="A176" s="22" t="s">
        <v>40</v>
      </c>
      <c r="B176" s="5"/>
      <c r="C176" s="3">
        <f>SUM(C177:C179)</f>
        <v>0</v>
      </c>
      <c r="D176" s="3">
        <f>SUM(D177:D179)</f>
        <v>0</v>
      </c>
      <c r="E176" s="3">
        <f>SUM(E177:E179)</f>
        <v>0</v>
      </c>
      <c r="F176" s="3">
        <f>SUM(F177:F179)</f>
        <v>0</v>
      </c>
      <c r="G176" s="3">
        <f>SUM(C176:F176)</f>
        <v>0</v>
      </c>
      <c r="H176" s="7">
        <f>SUM(H177:H179)</f>
        <v>0</v>
      </c>
      <c r="I176" s="7">
        <f>SUM(I177:I179)</f>
        <v>0</v>
      </c>
      <c r="J176" s="7">
        <f>SUM(J177:J179)</f>
        <v>0</v>
      </c>
      <c r="K176" s="7">
        <f>SUM(K177:K179)</f>
        <v>0</v>
      </c>
      <c r="L176" s="7">
        <f>SUM(H176:K176)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31.5" x14ac:dyDescent="0.2">
      <c r="A177" s="22" t="s">
        <v>39</v>
      </c>
      <c r="B177" s="5"/>
      <c r="C177" s="3"/>
      <c r="D177" s="3"/>
      <c r="E177" s="3"/>
      <c r="F177" s="3"/>
      <c r="G177" s="3">
        <f>SUM(C177:F177)</f>
        <v>0</v>
      </c>
      <c r="H177" s="7"/>
      <c r="I177" s="7"/>
      <c r="J177" s="7"/>
      <c r="K177" s="7"/>
      <c r="L177" s="7">
        <f>SUM(H177:K177)</f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5.75" x14ac:dyDescent="0.2">
      <c r="A178" s="22" t="s">
        <v>38</v>
      </c>
      <c r="B178" s="5"/>
      <c r="C178" s="3"/>
      <c r="D178" s="3"/>
      <c r="E178" s="3"/>
      <c r="F178" s="3"/>
      <c r="G178" s="3">
        <f>SUM(C178:F178)</f>
        <v>0</v>
      </c>
      <c r="H178" s="7"/>
      <c r="I178" s="7"/>
      <c r="J178" s="7"/>
      <c r="K178" s="7"/>
      <c r="L178" s="7">
        <f>SUM(H178:K178)</f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31.5" x14ac:dyDescent="0.2">
      <c r="A179" s="22" t="s">
        <v>37</v>
      </c>
      <c r="B179" s="5"/>
      <c r="C179" s="3"/>
      <c r="D179" s="3"/>
      <c r="E179" s="3"/>
      <c r="F179" s="3"/>
      <c r="G179" s="3">
        <f>SUM(C179:F179)</f>
        <v>0</v>
      </c>
      <c r="H179" s="7"/>
      <c r="I179" s="7"/>
      <c r="J179" s="7"/>
      <c r="K179" s="7"/>
      <c r="L179" s="7">
        <f>SUM(H179:K179)</f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5.75" x14ac:dyDescent="0.2">
      <c r="A180" s="22" t="s">
        <v>36</v>
      </c>
      <c r="B180" s="5"/>
      <c r="C180" s="3"/>
      <c r="D180" s="3"/>
      <c r="E180" s="3"/>
      <c r="F180" s="3"/>
      <c r="G180" s="3">
        <f>SUM(C180:F180)</f>
        <v>0</v>
      </c>
      <c r="H180" s="7"/>
      <c r="I180" s="7"/>
      <c r="J180" s="7"/>
      <c r="K180" s="7"/>
      <c r="L180" s="7">
        <f>SUM(H180:K180)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5.75" x14ac:dyDescent="0.2">
      <c r="A181" s="23" t="s">
        <v>35</v>
      </c>
      <c r="B181" s="5"/>
      <c r="C181" s="3"/>
      <c r="D181" s="3"/>
      <c r="E181" s="3">
        <v>39.049999999999997</v>
      </c>
      <c r="F181" s="3">
        <v>181.131</v>
      </c>
      <c r="G181" s="3">
        <f>SUM(C181:F181)</f>
        <v>220.18099999999998</v>
      </c>
      <c r="H181" s="7"/>
      <c r="I181" s="7"/>
      <c r="J181" s="7">
        <v>62.030999999999999</v>
      </c>
      <c r="K181" s="7">
        <v>162.93</v>
      </c>
      <c r="L181" s="7">
        <f>SUM(H181:K181)</f>
        <v>224.96100000000001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47.25" x14ac:dyDescent="0.2">
      <c r="A182" s="22" t="s">
        <v>34</v>
      </c>
      <c r="B182" s="5"/>
      <c r="C182" s="3"/>
      <c r="D182" s="3"/>
      <c r="E182" s="3">
        <v>0.45700000000000002</v>
      </c>
      <c r="F182" s="3"/>
      <c r="G182" s="3">
        <f>SUM(C182:F182)</f>
        <v>0.45700000000000002</v>
      </c>
      <c r="H182" s="7"/>
      <c r="I182" s="7"/>
      <c r="J182" s="7">
        <v>0.45700000000000002</v>
      </c>
      <c r="K182" s="7"/>
      <c r="L182" s="7">
        <f>SUM(H182:K182)</f>
        <v>0.45700000000000002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5.75" x14ac:dyDescent="0.2">
      <c r="A183" s="22" t="s">
        <v>33</v>
      </c>
      <c r="B183" s="5"/>
      <c r="C183" s="3"/>
      <c r="D183" s="3"/>
      <c r="E183" s="3">
        <v>9.3810000000000002</v>
      </c>
      <c r="F183" s="3"/>
      <c r="G183" s="3">
        <f>SUM(C183:F183)</f>
        <v>9.3810000000000002</v>
      </c>
      <c r="H183" s="7"/>
      <c r="I183" s="7"/>
      <c r="J183" s="7">
        <v>9.8829999999999991</v>
      </c>
      <c r="K183" s="7"/>
      <c r="L183" s="7">
        <f>SUM(H183:K183)</f>
        <v>9.8829999999999991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5.75" x14ac:dyDescent="0.2">
      <c r="A184" s="22" t="s">
        <v>32</v>
      </c>
      <c r="B184" s="5"/>
      <c r="C184" s="3">
        <f>SUM(C185:C186)</f>
        <v>0</v>
      </c>
      <c r="D184" s="3">
        <f>SUM(D185:D186)</f>
        <v>0</v>
      </c>
      <c r="E184" s="3">
        <f>SUM(E185:E186)</f>
        <v>0</v>
      </c>
      <c r="F184" s="3">
        <f>SUM(F185:F186)</f>
        <v>0</v>
      </c>
      <c r="G184" s="3">
        <f>SUM(C184:F184)</f>
        <v>0</v>
      </c>
      <c r="H184" s="7">
        <f>SUM(H185:H186)</f>
        <v>0</v>
      </c>
      <c r="I184" s="7">
        <f>SUM(I185:I186)</f>
        <v>0</v>
      </c>
      <c r="J184" s="7">
        <f>SUM(J185:J186)</f>
        <v>0</v>
      </c>
      <c r="K184" s="7">
        <f>SUM(K185:K186)</f>
        <v>0</v>
      </c>
      <c r="L184" s="7">
        <f>SUM(H184:K184)</f>
        <v>0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31.5" x14ac:dyDescent="0.2">
      <c r="A185" s="22" t="s">
        <v>31</v>
      </c>
      <c r="B185" s="5"/>
      <c r="C185" s="3"/>
      <c r="D185" s="3"/>
      <c r="E185" s="3"/>
      <c r="F185" s="3"/>
      <c r="G185" s="3">
        <f>SUM(C185:F185)</f>
        <v>0</v>
      </c>
      <c r="H185" s="7"/>
      <c r="I185" s="7"/>
      <c r="J185" s="7"/>
      <c r="K185" s="7"/>
      <c r="L185" s="7">
        <f>SUM(H185:K185)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31.5" x14ac:dyDescent="0.2">
      <c r="A186" s="22" t="s">
        <v>30</v>
      </c>
      <c r="B186" s="5"/>
      <c r="C186" s="3"/>
      <c r="D186" s="3"/>
      <c r="E186" s="3"/>
      <c r="F186" s="3"/>
      <c r="G186" s="3">
        <f>SUM(C186:F186)</f>
        <v>0</v>
      </c>
      <c r="H186" s="7"/>
      <c r="I186" s="7"/>
      <c r="J186" s="7"/>
      <c r="K186" s="7"/>
      <c r="L186" s="7">
        <f>SUM(H186:K186)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47.25" x14ac:dyDescent="0.2">
      <c r="A187" s="22" t="s">
        <v>29</v>
      </c>
      <c r="B187" s="5"/>
      <c r="C187" s="3"/>
      <c r="D187" s="3"/>
      <c r="E187" s="3"/>
      <c r="F187" s="3"/>
      <c r="G187" s="3">
        <f>SUM(C187:F187)</f>
        <v>0</v>
      </c>
      <c r="H187" s="7"/>
      <c r="I187" s="7"/>
      <c r="J187" s="7"/>
      <c r="K187" s="7"/>
      <c r="L187" s="7">
        <f>SUM(H187:K187)</f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31.5" x14ac:dyDescent="0.2">
      <c r="A188" s="22" t="s">
        <v>28</v>
      </c>
      <c r="B188" s="5"/>
      <c r="C188" s="3"/>
      <c r="D188" s="3"/>
      <c r="E188" s="3"/>
      <c r="F188" s="3"/>
      <c r="G188" s="3">
        <f>SUM(C188:F188)</f>
        <v>0</v>
      </c>
      <c r="H188" s="7"/>
      <c r="I188" s="7"/>
      <c r="J188" s="7"/>
      <c r="K188" s="7"/>
      <c r="L188" s="7">
        <f>SUM(H188:K188)</f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31.5" x14ac:dyDescent="0.2">
      <c r="A189" s="22" t="s">
        <v>27</v>
      </c>
      <c r="B189" s="5"/>
      <c r="C189" s="3"/>
      <c r="D189" s="3"/>
      <c r="E189" s="3"/>
      <c r="F189" s="3"/>
      <c r="G189" s="3">
        <f>SUM(C189:F189)</f>
        <v>0</v>
      </c>
      <c r="H189" s="7"/>
      <c r="I189" s="7"/>
      <c r="J189" s="7"/>
      <c r="K189" s="7"/>
      <c r="L189" s="7">
        <f>SUM(H189:K189)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31.5" x14ac:dyDescent="0.2">
      <c r="A190" s="22" t="s">
        <v>26</v>
      </c>
      <c r="B190" s="5"/>
      <c r="C190" s="3">
        <f>SUM(C191:C192)</f>
        <v>0</v>
      </c>
      <c r="D190" s="3">
        <f>SUM(D191:D192)</f>
        <v>0</v>
      </c>
      <c r="E190" s="3">
        <f>SUM(E191:E192)</f>
        <v>0</v>
      </c>
      <c r="F190" s="3">
        <f>SUM(F191:F192)</f>
        <v>0</v>
      </c>
      <c r="G190" s="3">
        <f>SUM(C190:F190)</f>
        <v>0</v>
      </c>
      <c r="H190" s="7">
        <f>SUM(H191:H192)</f>
        <v>0</v>
      </c>
      <c r="I190" s="7">
        <f>SUM(I191:I192)</f>
        <v>0</v>
      </c>
      <c r="J190" s="7">
        <f>SUM(J191:J192)</f>
        <v>0</v>
      </c>
      <c r="K190" s="7">
        <f>SUM(K191:K192)</f>
        <v>0</v>
      </c>
      <c r="L190" s="7">
        <f>SUM(H190:K190)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31.5" x14ac:dyDescent="0.2">
      <c r="A191" s="22" t="s">
        <v>25</v>
      </c>
      <c r="B191" s="5"/>
      <c r="C191" s="3"/>
      <c r="D191" s="3"/>
      <c r="E191" s="3"/>
      <c r="F191" s="3"/>
      <c r="G191" s="3">
        <f>SUM(C191:F191)</f>
        <v>0</v>
      </c>
      <c r="H191" s="7"/>
      <c r="I191" s="7"/>
      <c r="J191" s="7"/>
      <c r="K191" s="7"/>
      <c r="L191" s="7">
        <f>SUM(H191:K191)</f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31.5" x14ac:dyDescent="0.2">
      <c r="A192" s="22" t="s">
        <v>24</v>
      </c>
      <c r="B192" s="5"/>
      <c r="C192" s="3"/>
      <c r="D192" s="3"/>
      <c r="E192" s="3"/>
      <c r="F192" s="3"/>
      <c r="G192" s="3">
        <f>SUM(C192:F192)</f>
        <v>0</v>
      </c>
      <c r="H192" s="7"/>
      <c r="I192" s="7"/>
      <c r="J192" s="7"/>
      <c r="K192" s="7"/>
      <c r="L192" s="7">
        <f>SUM(H192:K192)</f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31.5" x14ac:dyDescent="0.2">
      <c r="A193" s="22" t="s">
        <v>23</v>
      </c>
      <c r="B193" s="5"/>
      <c r="C193" s="3">
        <f>SUM(C194:C195)</f>
        <v>0</v>
      </c>
      <c r="D193" s="3">
        <f>SUM(D194:D195)</f>
        <v>0</v>
      </c>
      <c r="E193" s="3">
        <f>SUM(E194:E195)</f>
        <v>0</v>
      </c>
      <c r="F193" s="3">
        <f>SUM(F194:F195)</f>
        <v>0</v>
      </c>
      <c r="G193" s="3">
        <f>SUM(C193:F193)</f>
        <v>0</v>
      </c>
      <c r="H193" s="7"/>
      <c r="I193" s="7"/>
      <c r="J193" s="7"/>
      <c r="K193" s="7"/>
      <c r="L193" s="7">
        <f>SUM(H193:K193)</f>
        <v>0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31.5" x14ac:dyDescent="0.2">
      <c r="A194" s="22" t="s">
        <v>22</v>
      </c>
      <c r="B194" s="5"/>
      <c r="C194" s="3"/>
      <c r="D194" s="3"/>
      <c r="E194" s="3"/>
      <c r="F194" s="3"/>
      <c r="G194" s="3">
        <f>SUM(C194:F194)</f>
        <v>0</v>
      </c>
      <c r="H194" s="7"/>
      <c r="I194" s="7"/>
      <c r="J194" s="7"/>
      <c r="K194" s="7"/>
      <c r="L194" s="7">
        <f>SUM(H194:K194)</f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31.5" x14ac:dyDescent="0.2">
      <c r="A195" s="22" t="s">
        <v>21</v>
      </c>
      <c r="B195" s="5"/>
      <c r="C195" s="3"/>
      <c r="D195" s="3"/>
      <c r="E195" s="3"/>
      <c r="F195" s="3"/>
      <c r="G195" s="3">
        <f>SUM(C195:F195)</f>
        <v>0</v>
      </c>
      <c r="H195" s="7"/>
      <c r="I195" s="7"/>
      <c r="J195" s="7"/>
      <c r="K195" s="7"/>
      <c r="L195" s="7">
        <f>SUM(H195:K195)</f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31.5" x14ac:dyDescent="0.2">
      <c r="A196" s="22" t="s">
        <v>20</v>
      </c>
      <c r="B196" s="5"/>
      <c r="C196" s="3"/>
      <c r="D196" s="3"/>
      <c r="E196" s="3"/>
      <c r="F196" s="3"/>
      <c r="G196" s="3">
        <f>SUM(C196:F196)</f>
        <v>0</v>
      </c>
      <c r="H196" s="7"/>
      <c r="I196" s="7"/>
      <c r="J196" s="7"/>
      <c r="K196" s="7"/>
      <c r="L196" s="7">
        <f>SUM(H196:K196)</f>
        <v>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5.75" x14ac:dyDescent="0.2">
      <c r="A197" s="22" t="s">
        <v>19</v>
      </c>
      <c r="B197" s="5"/>
      <c r="C197" s="3"/>
      <c r="D197" s="3"/>
      <c r="E197" s="3"/>
      <c r="F197" s="3">
        <f>13.031+59+115.4</f>
        <v>187.43100000000001</v>
      </c>
      <c r="G197" s="3">
        <f>SUM(C197:F197)</f>
        <v>187.43100000000001</v>
      </c>
      <c r="H197" s="7"/>
      <c r="I197" s="7"/>
      <c r="J197" s="7"/>
      <c r="K197" s="7">
        <v>13.329000000000001</v>
      </c>
      <c r="L197" s="7">
        <f>SUM(H197:K197)</f>
        <v>13.329000000000001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31.5" x14ac:dyDescent="0.2">
      <c r="A198" s="22" t="s">
        <v>18</v>
      </c>
      <c r="B198" s="5"/>
      <c r="C198" s="3">
        <f>C199+C200+C201+C202+C205+C206+C210+C211+C212+C213+C214+C215</f>
        <v>0</v>
      </c>
      <c r="D198" s="3">
        <f>D199+D200+D201+D202+D205+D206+D210+D211+D212+D213+D214+D215</f>
        <v>0</v>
      </c>
      <c r="E198" s="3">
        <f>E199+E200+E201+E202+E205+E206+E210+E211+E212+E213+E214+E215</f>
        <v>0</v>
      </c>
      <c r="F198" s="3">
        <f>F199+F200+F201+F202+F205+F206+F210+F211+F212+F213+F214+F215</f>
        <v>2085</v>
      </c>
      <c r="G198" s="3">
        <f>SUM(C198:F198)</f>
        <v>2085</v>
      </c>
      <c r="H198" s="7">
        <f>H199+H200+H201+H202+H205+H206+H210+H211+H212+H213+H214+H215</f>
        <v>0</v>
      </c>
      <c r="I198" s="7">
        <f>I199+I200+I201+I202+I205+I206+I210+I211+I212+I213+I214+I215</f>
        <v>0</v>
      </c>
      <c r="J198" s="7">
        <f>J199+J200+J201+J202+J205+J206+J210+J211+J212+J213+J214+J215</f>
        <v>0</v>
      </c>
      <c r="K198" s="7">
        <f>K199+K200+K201+K202+K205+K206+K210+K211+K212+K213+K214+K215</f>
        <v>0</v>
      </c>
      <c r="L198" s="7">
        <f>SUM(H198:K198)</f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47.25" x14ac:dyDescent="0.2">
      <c r="A199" s="22" t="s">
        <v>17</v>
      </c>
      <c r="B199" s="5"/>
      <c r="C199" s="3"/>
      <c r="D199" s="3"/>
      <c r="E199" s="3"/>
      <c r="F199" s="3"/>
      <c r="G199" s="3">
        <f>SUM(C199:F199)</f>
        <v>0</v>
      </c>
      <c r="H199" s="7"/>
      <c r="I199" s="7"/>
      <c r="J199" s="7"/>
      <c r="K199" s="7"/>
      <c r="L199" s="7">
        <f>SUM(H199:K199)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31.5" x14ac:dyDescent="0.2">
      <c r="A200" s="22" t="s">
        <v>16</v>
      </c>
      <c r="B200" s="5"/>
      <c r="C200" s="3"/>
      <c r="D200" s="3"/>
      <c r="E200" s="3"/>
      <c r="F200" s="3"/>
      <c r="G200" s="3">
        <f>SUM(C200:F200)</f>
        <v>0</v>
      </c>
      <c r="H200" s="7"/>
      <c r="I200" s="7"/>
      <c r="J200" s="7"/>
      <c r="K200" s="7"/>
      <c r="L200" s="7">
        <f>SUM(H200:K200)</f>
        <v>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47.25" x14ac:dyDescent="0.2">
      <c r="A201" s="22" t="s">
        <v>15</v>
      </c>
      <c r="B201" s="5"/>
      <c r="C201" s="3"/>
      <c r="D201" s="3"/>
      <c r="E201" s="3"/>
      <c r="F201" s="3"/>
      <c r="G201" s="3">
        <f>SUM(C201:F201)</f>
        <v>0</v>
      </c>
      <c r="H201" s="7"/>
      <c r="I201" s="7"/>
      <c r="J201" s="7"/>
      <c r="K201" s="7"/>
      <c r="L201" s="7">
        <f>SUM(H201:K201)</f>
        <v>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5.75" x14ac:dyDescent="0.2">
      <c r="A202" s="22" t="s">
        <v>14</v>
      </c>
      <c r="B202" s="5"/>
      <c r="C202" s="3">
        <f>C203+C204</f>
        <v>0</v>
      </c>
      <c r="D202" s="3">
        <f>D203+D204</f>
        <v>0</v>
      </c>
      <c r="E202" s="3">
        <f>E203+E204</f>
        <v>0</v>
      </c>
      <c r="F202" s="3">
        <f>F203+F204</f>
        <v>0</v>
      </c>
      <c r="G202" s="3">
        <f>SUM(C202:F202)</f>
        <v>0</v>
      </c>
      <c r="H202" s="7">
        <f>H203+H204</f>
        <v>0</v>
      </c>
      <c r="I202" s="7">
        <f>I203+I204</f>
        <v>0</v>
      </c>
      <c r="J202" s="7">
        <f>J203+J204</f>
        <v>0</v>
      </c>
      <c r="K202" s="7">
        <f>K203+K204</f>
        <v>0</v>
      </c>
      <c r="L202" s="7">
        <f>SUM(H202:K202)</f>
        <v>0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31.5" x14ac:dyDescent="0.2">
      <c r="A203" s="22" t="s">
        <v>13</v>
      </c>
      <c r="B203" s="5"/>
      <c r="C203" s="3"/>
      <c r="D203" s="3"/>
      <c r="E203" s="3"/>
      <c r="F203" s="3"/>
      <c r="G203" s="3">
        <f>SUM(C203:F203)</f>
        <v>0</v>
      </c>
      <c r="H203" s="7"/>
      <c r="I203" s="7"/>
      <c r="J203" s="7"/>
      <c r="K203" s="7"/>
      <c r="L203" s="7">
        <f>SUM(H203:K203)</f>
        <v>0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31.5" x14ac:dyDescent="0.2">
      <c r="A204" s="22" t="s">
        <v>12</v>
      </c>
      <c r="B204" s="5"/>
      <c r="C204" s="3"/>
      <c r="D204" s="3"/>
      <c r="E204" s="3"/>
      <c r="F204" s="3"/>
      <c r="G204" s="3">
        <f>SUM(C204:F204)</f>
        <v>0</v>
      </c>
      <c r="H204" s="7"/>
      <c r="I204" s="7"/>
      <c r="J204" s="7"/>
      <c r="K204" s="7"/>
      <c r="L204" s="7">
        <f>SUM(H204:K204)</f>
        <v>0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31.5" x14ac:dyDescent="0.2">
      <c r="A205" s="22" t="s">
        <v>11</v>
      </c>
      <c r="B205" s="5"/>
      <c r="C205" s="3"/>
      <c r="D205" s="3"/>
      <c r="E205" s="3"/>
      <c r="F205" s="3"/>
      <c r="G205" s="3">
        <f>SUM(C205:F205)</f>
        <v>0</v>
      </c>
      <c r="H205" s="7"/>
      <c r="I205" s="7"/>
      <c r="J205" s="7"/>
      <c r="K205" s="7"/>
      <c r="L205" s="7">
        <f>SUM(H205:K205)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5.75" x14ac:dyDescent="0.2">
      <c r="A206" s="22" t="s">
        <v>10</v>
      </c>
      <c r="B206" s="5"/>
      <c r="C206" s="3">
        <f>C207+C208+C209</f>
        <v>0</v>
      </c>
      <c r="D206" s="3">
        <f>D207+D208+D209</f>
        <v>0</v>
      </c>
      <c r="E206" s="3">
        <f>E207+E208+E209</f>
        <v>0</v>
      </c>
      <c r="F206" s="3">
        <f>F207+F208+F209</f>
        <v>0</v>
      </c>
      <c r="G206" s="3">
        <f>SUM(C206:F206)</f>
        <v>0</v>
      </c>
      <c r="H206" s="7">
        <f>H207+H208+H209</f>
        <v>0</v>
      </c>
      <c r="I206" s="7">
        <f>I207+I208+I209</f>
        <v>0</v>
      </c>
      <c r="J206" s="7">
        <f>J207+J208+J209</f>
        <v>0</v>
      </c>
      <c r="K206" s="7">
        <f>K207+K208+K209</f>
        <v>0</v>
      </c>
      <c r="L206" s="7">
        <f>SUM(H206:K206)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5.75" x14ac:dyDescent="0.2">
      <c r="A207" s="22" t="s">
        <v>9</v>
      </c>
      <c r="B207" s="5"/>
      <c r="C207" s="3"/>
      <c r="D207" s="3"/>
      <c r="E207" s="3"/>
      <c r="F207" s="3"/>
      <c r="G207" s="3">
        <f>SUM(C207:F207)</f>
        <v>0</v>
      </c>
      <c r="H207" s="7"/>
      <c r="I207" s="7"/>
      <c r="J207" s="7"/>
      <c r="K207" s="7"/>
      <c r="L207" s="7">
        <f>SUM(H207:K207)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5.75" x14ac:dyDescent="0.2">
      <c r="A208" s="22" t="s">
        <v>8</v>
      </c>
      <c r="B208" s="5"/>
      <c r="C208" s="3"/>
      <c r="D208" s="3"/>
      <c r="E208" s="3"/>
      <c r="F208" s="3"/>
      <c r="G208" s="3">
        <f>SUM(C208:F208)</f>
        <v>0</v>
      </c>
      <c r="H208" s="7"/>
      <c r="I208" s="7"/>
      <c r="J208" s="7"/>
      <c r="K208" s="7"/>
      <c r="L208" s="7">
        <f>SUM(H208:K208)</f>
        <v>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31.5" x14ac:dyDescent="0.2">
      <c r="A209" s="22" t="s">
        <v>7</v>
      </c>
      <c r="B209" s="5"/>
      <c r="C209" s="3"/>
      <c r="D209" s="3"/>
      <c r="E209" s="3"/>
      <c r="F209" s="3"/>
      <c r="G209" s="3">
        <f>SUM(C209:F209)</f>
        <v>0</v>
      </c>
      <c r="H209" s="7"/>
      <c r="I209" s="7"/>
      <c r="J209" s="7"/>
      <c r="K209" s="7"/>
      <c r="L209" s="7">
        <f>SUM(H209:K209)</f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31.5" x14ac:dyDescent="0.2">
      <c r="A210" s="22" t="s">
        <v>6</v>
      </c>
      <c r="B210" s="5"/>
      <c r="C210" s="3"/>
      <c r="D210" s="3"/>
      <c r="E210" s="3"/>
      <c r="F210" s="3"/>
      <c r="G210" s="3">
        <f>SUM(C210:F210)</f>
        <v>0</v>
      </c>
      <c r="H210" s="7"/>
      <c r="I210" s="7"/>
      <c r="J210" s="7"/>
      <c r="K210" s="7"/>
      <c r="L210" s="7">
        <f>SUM(H210:K210)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31.5" x14ac:dyDescent="0.2">
      <c r="A211" s="22" t="s">
        <v>5</v>
      </c>
      <c r="B211" s="5"/>
      <c r="C211" s="3"/>
      <c r="D211" s="3"/>
      <c r="E211" s="3"/>
      <c r="F211" s="3"/>
      <c r="G211" s="3">
        <f>SUM(C211:F211)</f>
        <v>0</v>
      </c>
      <c r="H211" s="7"/>
      <c r="I211" s="7"/>
      <c r="J211" s="7"/>
      <c r="K211" s="7"/>
      <c r="L211" s="7">
        <f>SUM(H211:K211)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31.5" x14ac:dyDescent="0.2">
      <c r="A212" s="22" t="s">
        <v>4</v>
      </c>
      <c r="B212" s="5"/>
      <c r="C212" s="3"/>
      <c r="D212" s="3"/>
      <c r="E212" s="3"/>
      <c r="F212" s="3"/>
      <c r="G212" s="3">
        <f>SUM(C212:F212)</f>
        <v>0</v>
      </c>
      <c r="H212" s="7"/>
      <c r="I212" s="7"/>
      <c r="J212" s="7"/>
      <c r="K212" s="7"/>
      <c r="L212" s="7">
        <f>SUM(H212:K212)</f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31.5" x14ac:dyDescent="0.2">
      <c r="A213" s="22" t="s">
        <v>3</v>
      </c>
      <c r="B213" s="5"/>
      <c r="C213" s="3"/>
      <c r="D213" s="3"/>
      <c r="E213" s="3"/>
      <c r="F213" s="3"/>
      <c r="G213" s="3">
        <f>SUM(C213:F213)</f>
        <v>0</v>
      </c>
      <c r="H213" s="7"/>
      <c r="I213" s="7"/>
      <c r="J213" s="7"/>
      <c r="K213" s="7"/>
      <c r="L213" s="7">
        <f>SUM(H213:K213)</f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47.25" x14ac:dyDescent="0.2">
      <c r="A214" s="22" t="s">
        <v>2</v>
      </c>
      <c r="B214" s="5"/>
      <c r="C214" s="3"/>
      <c r="D214" s="3"/>
      <c r="E214" s="3"/>
      <c r="F214" s="3"/>
      <c r="G214" s="3">
        <f>SUM(C214:F214)</f>
        <v>0</v>
      </c>
      <c r="H214" s="7"/>
      <c r="I214" s="7"/>
      <c r="J214" s="7"/>
      <c r="K214" s="7"/>
      <c r="L214" s="7">
        <f>SUM(H214:K214)</f>
        <v>0</v>
      </c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78.75" x14ac:dyDescent="0.2">
      <c r="A215" s="22" t="s">
        <v>75</v>
      </c>
      <c r="B215" s="5"/>
      <c r="C215" s="3"/>
      <c r="D215" s="3"/>
      <c r="E215" s="3"/>
      <c r="F215" s="3">
        <v>2085</v>
      </c>
      <c r="G215" s="3">
        <f>SUM(C215:F215)</f>
        <v>2085</v>
      </c>
      <c r="H215" s="7"/>
      <c r="I215" s="7"/>
      <c r="J215" s="7"/>
      <c r="K215" s="7">
        <v>0</v>
      </c>
      <c r="L215" s="7">
        <f>SUM(H215:K215)</f>
        <v>0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15.75" x14ac:dyDescent="0.2">
      <c r="A216" s="22" t="s">
        <v>0</v>
      </c>
      <c r="B216" s="5"/>
      <c r="C216" s="3">
        <f>C198+C175+C152</f>
        <v>1613.1</v>
      </c>
      <c r="D216" s="3">
        <f>D198+D175+D152</f>
        <v>486.44200000000001</v>
      </c>
      <c r="E216" s="3">
        <f>E198+E175+E152</f>
        <v>80.346000000000004</v>
      </c>
      <c r="F216" s="3">
        <f>F198+F175+F152</f>
        <v>5324.1120000000001</v>
      </c>
      <c r="G216" s="3">
        <f>SUM(C216:F216)</f>
        <v>7504</v>
      </c>
      <c r="H216" s="7">
        <f>H198+H175+H152</f>
        <v>412.53399999999999</v>
      </c>
      <c r="I216" s="7">
        <f>I198+I175+I152</f>
        <v>101.923</v>
      </c>
      <c r="J216" s="7">
        <f>J198+J175+J152</f>
        <v>103.82899999999999</v>
      </c>
      <c r="K216" s="7">
        <f>K198+K175+K152</f>
        <v>3301.9900000000002</v>
      </c>
      <c r="L216" s="7">
        <f>SUM(H216:K216)</f>
        <v>3920.2760000000003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9" spans="1:256" ht="15.75" x14ac:dyDescent="0.25">
      <c r="A219" s="21" t="s">
        <v>74</v>
      </c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  <c r="IV219" s="21"/>
    </row>
    <row r="220" spans="1:256" ht="15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15.75" x14ac:dyDescent="0.2">
      <c r="A221" s="20" t="s">
        <v>73</v>
      </c>
      <c r="B221" s="14" t="s">
        <v>72</v>
      </c>
      <c r="C221" s="19" t="s">
        <v>71</v>
      </c>
      <c r="D221" s="19"/>
      <c r="E221" s="19"/>
      <c r="F221" s="19"/>
      <c r="G221" s="19"/>
      <c r="H221" s="18" t="s">
        <v>70</v>
      </c>
      <c r="I221" s="17"/>
      <c r="J221" s="17"/>
      <c r="K221" s="17"/>
      <c r="L221" s="16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5.75" x14ac:dyDescent="0.2">
      <c r="A222" s="15"/>
      <c r="B222" s="14"/>
      <c r="C222" s="13" t="s">
        <v>69</v>
      </c>
      <c r="D222" s="3" t="s">
        <v>68</v>
      </c>
      <c r="E222" s="3" t="s">
        <v>67</v>
      </c>
      <c r="F222" s="3" t="s">
        <v>66</v>
      </c>
      <c r="G222" s="3" t="s">
        <v>65</v>
      </c>
      <c r="H222" s="12" t="s">
        <v>69</v>
      </c>
      <c r="I222" s="7" t="s">
        <v>68</v>
      </c>
      <c r="J222" s="7" t="s">
        <v>67</v>
      </c>
      <c r="K222" s="7" t="s">
        <v>66</v>
      </c>
      <c r="L222" s="7" t="s">
        <v>65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5.75" x14ac:dyDescent="0.2">
      <c r="A223" s="11">
        <v>1</v>
      </c>
      <c r="B223" s="7">
        <v>2</v>
      </c>
      <c r="C223" s="3">
        <v>3</v>
      </c>
      <c r="D223" s="3">
        <v>4</v>
      </c>
      <c r="E223" s="3">
        <v>5</v>
      </c>
      <c r="F223" s="3">
        <v>6</v>
      </c>
      <c r="G223" s="3">
        <v>7</v>
      </c>
      <c r="H223" s="7">
        <v>8</v>
      </c>
      <c r="I223" s="7">
        <v>9</v>
      </c>
      <c r="J223" s="7">
        <v>10</v>
      </c>
      <c r="K223" s="7">
        <v>11</v>
      </c>
      <c r="L223" s="7">
        <v>12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5.75" x14ac:dyDescent="0.2">
      <c r="A224" s="6" t="s">
        <v>64</v>
      </c>
      <c r="B224" s="5"/>
      <c r="C224" s="3">
        <f>SUM(C225:C246)</f>
        <v>0</v>
      </c>
      <c r="D224" s="3">
        <f>SUM(D225:D246)</f>
        <v>0</v>
      </c>
      <c r="E224" s="3">
        <f>SUM(E225:E246)</f>
        <v>439.61699999999996</v>
      </c>
      <c r="F224" s="3">
        <f>SUM(F225:F246)</f>
        <v>9696.5370000000003</v>
      </c>
      <c r="G224" s="3">
        <f>SUM(G225:G246)</f>
        <v>10136.154</v>
      </c>
      <c r="H224" s="3">
        <f>SUM(H225:H245)</f>
        <v>0</v>
      </c>
      <c r="I224" s="3">
        <f>SUM(I225:I245)</f>
        <v>0</v>
      </c>
      <c r="J224" s="3">
        <f>SUM(J225:J245)</f>
        <v>37.826000000000001</v>
      </c>
      <c r="K224" s="3">
        <f>SUM(K225:K246)</f>
        <v>11533.056</v>
      </c>
      <c r="L224" s="3">
        <f>SUM(L225:L246)</f>
        <v>11570.882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31.5" x14ac:dyDescent="0.2">
      <c r="A225" s="6" t="s">
        <v>63</v>
      </c>
      <c r="B225" s="5"/>
      <c r="C225" s="3"/>
      <c r="D225" s="3"/>
      <c r="E225" s="3"/>
      <c r="F225" s="3"/>
      <c r="G225" s="3"/>
      <c r="H225" s="7"/>
      <c r="I225" s="7"/>
      <c r="J225" s="7"/>
      <c r="K225" s="7"/>
      <c r="L225" s="7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31.5" x14ac:dyDescent="0.2">
      <c r="A226" s="6" t="s">
        <v>62</v>
      </c>
      <c r="B226" s="5"/>
      <c r="C226" s="3"/>
      <c r="D226" s="3"/>
      <c r="E226" s="3"/>
      <c r="F226" s="3"/>
      <c r="G226" s="3"/>
      <c r="H226" s="7"/>
      <c r="I226" s="7"/>
      <c r="J226" s="7"/>
      <c r="K226" s="7"/>
      <c r="L226" s="7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31.5" x14ac:dyDescent="0.2">
      <c r="A227" s="6" t="s">
        <v>61</v>
      </c>
      <c r="B227" s="5"/>
      <c r="C227" s="3"/>
      <c r="D227" s="3"/>
      <c r="E227" s="3"/>
      <c r="F227" s="3"/>
      <c r="G227" s="3"/>
      <c r="H227" s="7"/>
      <c r="I227" s="7"/>
      <c r="J227" s="7"/>
      <c r="K227" s="7"/>
      <c r="L227" s="7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31.5" x14ac:dyDescent="0.2">
      <c r="A228" s="6" t="s">
        <v>60</v>
      </c>
      <c r="B228" s="5"/>
      <c r="C228" s="3"/>
      <c r="D228" s="3"/>
      <c r="E228" s="3"/>
      <c r="F228" s="3"/>
      <c r="G228" s="3"/>
      <c r="H228" s="7"/>
      <c r="I228" s="7"/>
      <c r="J228" s="7"/>
      <c r="K228" s="7"/>
      <c r="L228" s="7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ht="47.25" x14ac:dyDescent="0.2">
      <c r="A229" s="6" t="s">
        <v>59</v>
      </c>
      <c r="B229" s="5"/>
      <c r="C229" s="3"/>
      <c r="D229" s="3"/>
      <c r="E229" s="3"/>
      <c r="F229" s="3"/>
      <c r="G229" s="3"/>
      <c r="H229" s="7"/>
      <c r="I229" s="7"/>
      <c r="J229" s="7"/>
      <c r="K229" s="7"/>
      <c r="L229" s="7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ht="31.5" x14ac:dyDescent="0.2">
      <c r="A230" s="6" t="s">
        <v>58</v>
      </c>
      <c r="B230" s="5"/>
      <c r="C230" s="3"/>
      <c r="D230" s="3"/>
      <c r="E230" s="3"/>
      <c r="F230" s="3"/>
      <c r="G230" s="3"/>
      <c r="H230" s="7"/>
      <c r="I230" s="7"/>
      <c r="J230" s="7"/>
      <c r="K230" s="7"/>
      <c r="L230" s="7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ht="31.5" x14ac:dyDescent="0.2">
      <c r="A231" s="6" t="s">
        <v>57</v>
      </c>
      <c r="B231" s="5"/>
      <c r="C231" s="3"/>
      <c r="D231" s="3"/>
      <c r="E231" s="3"/>
      <c r="F231" s="3"/>
      <c r="G231" s="3"/>
      <c r="H231" s="7"/>
      <c r="I231" s="7"/>
      <c r="J231" s="7"/>
      <c r="K231" s="7"/>
      <c r="L231" s="7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ht="15.75" x14ac:dyDescent="0.2">
      <c r="A232" s="6" t="s">
        <v>56</v>
      </c>
      <c r="B232" s="5"/>
      <c r="C232" s="3"/>
      <c r="D232" s="3"/>
      <c r="E232" s="3"/>
      <c r="F232" s="3"/>
      <c r="G232" s="3"/>
      <c r="H232" s="7"/>
      <c r="I232" s="7"/>
      <c r="J232" s="7"/>
      <c r="K232" s="7"/>
      <c r="L232" s="7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ht="47.25" x14ac:dyDescent="0.2">
      <c r="A233" s="6" t="s">
        <v>55</v>
      </c>
      <c r="B233" s="5"/>
      <c r="C233" s="3"/>
      <c r="D233" s="3"/>
      <c r="E233" s="3"/>
      <c r="F233" s="3"/>
      <c r="G233" s="3"/>
      <c r="H233" s="7"/>
      <c r="I233" s="7"/>
      <c r="J233" s="7"/>
      <c r="K233" s="7"/>
      <c r="L233" s="7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ht="47.25" x14ac:dyDescent="0.2">
      <c r="A234" s="6" t="s">
        <v>54</v>
      </c>
      <c r="B234" s="5"/>
      <c r="C234" s="3"/>
      <c r="D234" s="3"/>
      <c r="E234" s="3"/>
      <c r="F234" s="3"/>
      <c r="G234" s="3"/>
      <c r="H234" s="7"/>
      <c r="I234" s="7"/>
      <c r="J234" s="7"/>
      <c r="K234" s="7"/>
      <c r="L234" s="7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ht="31.5" x14ac:dyDescent="0.2">
      <c r="A235" s="6" t="s">
        <v>53</v>
      </c>
      <c r="B235" s="5"/>
      <c r="C235" s="3"/>
      <c r="D235" s="3"/>
      <c r="E235" s="3">
        <f>0.439617*1000</f>
        <v>439.61699999999996</v>
      </c>
      <c r="F235" s="3"/>
      <c r="G235" s="3">
        <v>439.61699999999996</v>
      </c>
      <c r="H235" s="7"/>
      <c r="I235" s="7"/>
      <c r="J235" s="7">
        <f>0.037826*1000</f>
        <v>37.826000000000001</v>
      </c>
      <c r="K235" s="7"/>
      <c r="L235" s="7">
        <f>0.037826*1000</f>
        <v>37.826000000000001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ht="15.75" x14ac:dyDescent="0.2">
      <c r="A236" s="6" t="s">
        <v>52</v>
      </c>
      <c r="B236" s="5"/>
      <c r="C236" s="3"/>
      <c r="D236" s="3"/>
      <c r="E236" s="3"/>
      <c r="F236" s="3">
        <f>0.199997*1000</f>
        <v>199.99700000000001</v>
      </c>
      <c r="G236" s="3">
        <f>0.199997*1000</f>
        <v>199.99700000000001</v>
      </c>
      <c r="H236" s="7"/>
      <c r="I236" s="7"/>
      <c r="J236" s="7"/>
      <c r="K236" s="7">
        <f>0.941313*1000</f>
        <v>941.31299999999999</v>
      </c>
      <c r="L236" s="7">
        <f>0.941313*1000</f>
        <v>941.31299999999999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ht="15.75" x14ac:dyDescent="0.2">
      <c r="A237" s="6" t="s">
        <v>51</v>
      </c>
      <c r="B237" s="5"/>
      <c r="C237" s="3"/>
      <c r="D237" s="3"/>
      <c r="E237" s="3"/>
      <c r="F237" s="3"/>
      <c r="G237" s="3"/>
      <c r="H237" s="7"/>
      <c r="I237" s="7"/>
      <c r="J237" s="7"/>
      <c r="K237" s="7"/>
      <c r="L237" s="7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ht="31.5" x14ac:dyDescent="0.2">
      <c r="A238" s="6" t="s">
        <v>50</v>
      </c>
      <c r="B238" s="5"/>
      <c r="C238" s="3"/>
      <c r="D238" s="3"/>
      <c r="E238" s="3"/>
      <c r="F238" s="3"/>
      <c r="G238" s="3"/>
      <c r="H238" s="7"/>
      <c r="I238" s="7"/>
      <c r="J238" s="7"/>
      <c r="K238" s="7"/>
      <c r="L238" s="7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ht="31.5" x14ac:dyDescent="0.2">
      <c r="A239" s="6" t="s">
        <v>49</v>
      </c>
      <c r="B239" s="5"/>
      <c r="C239" s="3"/>
      <c r="D239" s="3"/>
      <c r="E239" s="3"/>
      <c r="F239" s="3"/>
      <c r="G239" s="3"/>
      <c r="H239" s="7"/>
      <c r="I239" s="7"/>
      <c r="J239" s="7"/>
      <c r="K239" s="7"/>
      <c r="L239" s="7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ht="31.5" x14ac:dyDescent="0.2">
      <c r="A240" s="6" t="s">
        <v>48</v>
      </c>
      <c r="B240" s="5"/>
      <c r="C240" s="3"/>
      <c r="D240" s="3"/>
      <c r="E240" s="3"/>
      <c r="F240" s="3"/>
      <c r="G240" s="3"/>
      <c r="H240" s="7"/>
      <c r="I240" s="7"/>
      <c r="J240" s="7"/>
      <c r="K240" s="7"/>
      <c r="L240" s="7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ht="47.25" x14ac:dyDescent="0.2">
      <c r="A241" s="6" t="s">
        <v>47</v>
      </c>
      <c r="B241" s="5"/>
      <c r="C241" s="3"/>
      <c r="D241" s="3"/>
      <c r="E241" s="3"/>
      <c r="F241" s="3"/>
      <c r="G241" s="3"/>
      <c r="H241" s="7"/>
      <c r="I241" s="7"/>
      <c r="J241" s="7"/>
      <c r="K241" s="7"/>
      <c r="L241" s="7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ht="31.5" x14ac:dyDescent="0.2">
      <c r="A242" s="6" t="s">
        <v>46</v>
      </c>
      <c r="B242" s="5"/>
      <c r="C242" s="3"/>
      <c r="D242" s="3"/>
      <c r="E242" s="4"/>
      <c r="F242" s="3"/>
      <c r="G242" s="3"/>
      <c r="H242" s="7"/>
      <c r="I242" s="7"/>
      <c r="J242" s="10"/>
      <c r="K242" s="7"/>
      <c r="L242" s="1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ht="63" x14ac:dyDescent="0.2">
      <c r="A243" s="6" t="s">
        <v>45</v>
      </c>
      <c r="B243" s="5"/>
      <c r="C243" s="3"/>
      <c r="D243" s="3"/>
      <c r="E243" s="3"/>
      <c r="F243" s="3"/>
      <c r="G243" s="3"/>
      <c r="H243" s="7"/>
      <c r="I243" s="7"/>
      <c r="J243" s="7"/>
      <c r="K243" s="7"/>
      <c r="L243" s="7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31.5" x14ac:dyDescent="0.2">
      <c r="A244" s="6" t="s">
        <v>44</v>
      </c>
      <c r="B244" s="5"/>
      <c r="C244" s="3"/>
      <c r="D244" s="3"/>
      <c r="E244" s="3"/>
      <c r="F244" s="3"/>
      <c r="G244" s="3"/>
      <c r="H244" s="7"/>
      <c r="I244" s="7"/>
      <c r="J244" s="7"/>
      <c r="K244" s="7"/>
      <c r="L244" s="7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ht="31.5" x14ac:dyDescent="0.2">
      <c r="A245" s="6" t="s">
        <v>43</v>
      </c>
      <c r="B245" s="5"/>
      <c r="C245" s="3"/>
      <c r="D245" s="3"/>
      <c r="E245" s="3"/>
      <c r="F245" s="4">
        <v>9496.5400000000009</v>
      </c>
      <c r="G245" s="3">
        <v>9496.5400000000009</v>
      </c>
      <c r="H245" s="7"/>
      <c r="I245" s="7"/>
      <c r="J245" s="7"/>
      <c r="K245" s="10">
        <v>10591.743</v>
      </c>
      <c r="L245" s="10">
        <v>10591.743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15.75" x14ac:dyDescent="0.2">
      <c r="A246" s="6" t="s">
        <v>42</v>
      </c>
      <c r="B246" s="5"/>
      <c r="C246" s="3"/>
      <c r="D246" s="3"/>
      <c r="E246" s="3"/>
      <c r="F246" s="9"/>
      <c r="G246" s="9"/>
      <c r="H246" s="9"/>
      <c r="I246" s="9"/>
      <c r="J246" s="9"/>
      <c r="K246" s="9"/>
      <c r="L246" s="9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ht="15.75" x14ac:dyDescent="0.2">
      <c r="A247" s="6" t="s">
        <v>41</v>
      </c>
      <c r="B247" s="5"/>
      <c r="C247" s="3">
        <f>SUM(C248:C269)</f>
        <v>0</v>
      </c>
      <c r="D247" s="3">
        <f>SUM(D248:D269)</f>
        <v>0</v>
      </c>
      <c r="E247" s="2">
        <f>SUM(E248:E269)</f>
        <v>931.08450000000005</v>
      </c>
      <c r="F247" s="3">
        <f>SUM(F248:F269)</f>
        <v>14.200000000000001</v>
      </c>
      <c r="G247" s="2">
        <f>SUM(G248:G269)</f>
        <v>945.28450000000009</v>
      </c>
      <c r="H247" s="3">
        <f>SUM(H248:H269)</f>
        <v>0</v>
      </c>
      <c r="I247" s="3">
        <f>SUM(I248:I269)</f>
        <v>0</v>
      </c>
      <c r="J247" s="3">
        <f>SUM(J248:J269)</f>
        <v>1403.0150000000001</v>
      </c>
      <c r="K247" s="3">
        <f>SUM(K248:K269)</f>
        <v>67.254999999999995</v>
      </c>
      <c r="L247" s="3">
        <f>SUM(L248:L269)</f>
        <v>1470.27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ht="31.5" x14ac:dyDescent="0.2">
      <c r="A248" s="6" t="s">
        <v>40</v>
      </c>
      <c r="B248" s="5"/>
      <c r="C248" s="3"/>
      <c r="D248" s="3"/>
      <c r="E248" s="3"/>
      <c r="F248" s="3"/>
      <c r="G248" s="3"/>
      <c r="H248" s="7"/>
      <c r="I248" s="7"/>
      <c r="J248" s="7"/>
      <c r="K248" s="7"/>
      <c r="L248" s="7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ht="31.5" x14ac:dyDescent="0.2">
      <c r="A249" s="6" t="s">
        <v>39</v>
      </c>
      <c r="B249" s="5"/>
      <c r="C249" s="3"/>
      <c r="D249" s="3"/>
      <c r="E249" s="3"/>
      <c r="F249" s="3"/>
      <c r="G249" s="3"/>
      <c r="H249" s="7"/>
      <c r="I249" s="7"/>
      <c r="J249" s="7"/>
      <c r="K249" s="7"/>
      <c r="L249" s="7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ht="15.75" x14ac:dyDescent="0.2">
      <c r="A250" s="6" t="s">
        <v>38</v>
      </c>
      <c r="B250" s="5"/>
      <c r="C250" s="3"/>
      <c r="D250" s="3"/>
      <c r="E250" s="3"/>
      <c r="F250" s="3"/>
      <c r="G250" s="3"/>
      <c r="H250" s="7"/>
      <c r="I250" s="7"/>
      <c r="J250" s="7"/>
      <c r="K250" s="7"/>
      <c r="L250" s="7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ht="31.5" x14ac:dyDescent="0.2">
      <c r="A251" s="6" t="s">
        <v>37</v>
      </c>
      <c r="B251" s="5"/>
      <c r="C251" s="3"/>
      <c r="D251" s="3"/>
      <c r="E251" s="3"/>
      <c r="F251" s="3"/>
      <c r="G251" s="3"/>
      <c r="H251" s="7"/>
      <c r="I251" s="7"/>
      <c r="J251" s="7"/>
      <c r="K251" s="7"/>
      <c r="L251" s="7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ht="15.75" x14ac:dyDescent="0.2">
      <c r="A252" s="6" t="s">
        <v>36</v>
      </c>
      <c r="B252" s="5"/>
      <c r="C252" s="3"/>
      <c r="D252" s="3"/>
      <c r="E252" s="3"/>
      <c r="F252" s="3"/>
      <c r="G252" s="3"/>
      <c r="H252" s="7"/>
      <c r="I252" s="7"/>
      <c r="J252" s="7"/>
      <c r="K252" s="7"/>
      <c r="L252" s="7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ht="15.75" x14ac:dyDescent="0.2">
      <c r="A253" s="8" t="s">
        <v>35</v>
      </c>
      <c r="B253" s="5"/>
      <c r="C253" s="3"/>
      <c r="D253" s="3"/>
      <c r="E253" s="2">
        <f>0.9219145*1000</f>
        <v>921.91449999999998</v>
      </c>
      <c r="F253" s="3"/>
      <c r="G253" s="2">
        <f>0.9219145*1000</f>
        <v>921.91449999999998</v>
      </c>
      <c r="H253" s="7"/>
      <c r="I253" s="7"/>
      <c r="J253" s="7">
        <v>1390.8320000000001</v>
      </c>
      <c r="K253" s="7"/>
      <c r="L253" s="7">
        <v>1390.8320000000001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ht="47.25" x14ac:dyDescent="0.2">
      <c r="A254" s="6" t="s">
        <v>34</v>
      </c>
      <c r="B254" s="5"/>
      <c r="C254" s="3"/>
      <c r="D254" s="3"/>
      <c r="E254" s="3">
        <v>2.3199999999999998</v>
      </c>
      <c r="F254" s="3"/>
      <c r="G254" s="3">
        <v>2.3199999999999998</v>
      </c>
      <c r="H254" s="7"/>
      <c r="I254" s="7"/>
      <c r="J254" s="7">
        <v>3.41</v>
      </c>
      <c r="K254" s="7"/>
      <c r="L254" s="7">
        <v>3.41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ht="15.75" x14ac:dyDescent="0.2">
      <c r="A255" s="6" t="s">
        <v>33</v>
      </c>
      <c r="B255" s="5"/>
      <c r="C255" s="3"/>
      <c r="D255" s="3"/>
      <c r="E255" s="3">
        <v>6.85</v>
      </c>
      <c r="F255" s="3"/>
      <c r="G255" s="3">
        <v>6.85</v>
      </c>
      <c r="H255" s="7"/>
      <c r="I255" s="7"/>
      <c r="J255" s="7">
        <v>8.7729999999999997</v>
      </c>
      <c r="K255" s="7"/>
      <c r="L255" s="7">
        <v>8.7729999999999997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ht="15.75" x14ac:dyDescent="0.2">
      <c r="A256" s="6" t="s">
        <v>32</v>
      </c>
      <c r="B256" s="5"/>
      <c r="C256" s="3"/>
      <c r="D256" s="3"/>
      <c r="E256" s="3"/>
      <c r="F256" s="3"/>
      <c r="G256" s="3"/>
      <c r="H256" s="7"/>
      <c r="I256" s="7"/>
      <c r="J256" s="7"/>
      <c r="K256" s="7"/>
      <c r="L256" s="7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ht="31.5" x14ac:dyDescent="0.2">
      <c r="A257" s="6" t="s">
        <v>31</v>
      </c>
      <c r="B257" s="5"/>
      <c r="C257" s="3"/>
      <c r="D257" s="3"/>
      <c r="E257" s="3"/>
      <c r="F257" s="3"/>
      <c r="G257" s="3"/>
      <c r="H257" s="7"/>
      <c r="I257" s="7"/>
      <c r="J257" s="7"/>
      <c r="K257" s="7"/>
      <c r="L257" s="7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ht="31.5" x14ac:dyDescent="0.2">
      <c r="A258" s="6" t="s">
        <v>30</v>
      </c>
      <c r="B258" s="5"/>
      <c r="C258" s="3"/>
      <c r="D258" s="3"/>
      <c r="E258" s="3"/>
      <c r="F258" s="3"/>
      <c r="G258" s="3"/>
      <c r="H258" s="7"/>
      <c r="I258" s="7"/>
      <c r="J258" s="7"/>
      <c r="K258" s="7"/>
      <c r="L258" s="7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ht="47.25" x14ac:dyDescent="0.2">
      <c r="A259" s="6" t="s">
        <v>29</v>
      </c>
      <c r="B259" s="5"/>
      <c r="C259" s="3"/>
      <c r="D259" s="3"/>
      <c r="E259" s="3"/>
      <c r="F259" s="3"/>
      <c r="G259" s="3"/>
      <c r="H259" s="7"/>
      <c r="I259" s="7"/>
      <c r="J259" s="7"/>
      <c r="K259" s="7"/>
      <c r="L259" s="7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ht="31.5" x14ac:dyDescent="0.2">
      <c r="A260" s="6" t="s">
        <v>28</v>
      </c>
      <c r="B260" s="5"/>
      <c r="C260" s="3"/>
      <c r="D260" s="3"/>
      <c r="E260" s="3"/>
      <c r="F260" s="3"/>
      <c r="G260" s="3"/>
      <c r="H260" s="7"/>
      <c r="I260" s="7"/>
      <c r="J260" s="7"/>
      <c r="K260" s="7"/>
      <c r="L260" s="7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ht="31.5" x14ac:dyDescent="0.2">
      <c r="A261" s="6" t="s">
        <v>27</v>
      </c>
      <c r="B261" s="5"/>
      <c r="C261" s="3"/>
      <c r="D261" s="3"/>
      <c r="E261" s="3"/>
      <c r="F261" s="3"/>
      <c r="G261" s="3"/>
      <c r="H261" s="7"/>
      <c r="I261" s="7"/>
      <c r="J261" s="7"/>
      <c r="K261" s="7"/>
      <c r="L261" s="7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ht="31.5" x14ac:dyDescent="0.2">
      <c r="A262" s="6" t="s">
        <v>26</v>
      </c>
      <c r="B262" s="5"/>
      <c r="C262" s="3"/>
      <c r="D262" s="3"/>
      <c r="E262" s="3"/>
      <c r="F262" s="3"/>
      <c r="G262" s="3"/>
      <c r="H262" s="7"/>
      <c r="I262" s="7"/>
      <c r="J262" s="7"/>
      <c r="K262" s="7"/>
      <c r="L262" s="7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ht="31.5" x14ac:dyDescent="0.2">
      <c r="A263" s="6" t="s">
        <v>25</v>
      </c>
      <c r="B263" s="5"/>
      <c r="C263" s="3"/>
      <c r="D263" s="3"/>
      <c r="E263" s="3"/>
      <c r="F263" s="3"/>
      <c r="G263" s="3"/>
      <c r="H263" s="7"/>
      <c r="I263" s="7"/>
      <c r="J263" s="7"/>
      <c r="K263" s="7"/>
      <c r="L263" s="7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ht="31.5" x14ac:dyDescent="0.2">
      <c r="A264" s="6" t="s">
        <v>24</v>
      </c>
      <c r="B264" s="5"/>
      <c r="C264" s="3"/>
      <c r="D264" s="3"/>
      <c r="E264" s="3"/>
      <c r="F264" s="3"/>
      <c r="G264" s="3"/>
      <c r="H264" s="7"/>
      <c r="I264" s="7"/>
      <c r="J264" s="7"/>
      <c r="K264" s="7"/>
      <c r="L264" s="7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ht="31.5" x14ac:dyDescent="0.2">
      <c r="A265" s="6" t="s">
        <v>23</v>
      </c>
      <c r="B265" s="5"/>
      <c r="C265" s="3"/>
      <c r="D265" s="3"/>
      <c r="E265" s="3"/>
      <c r="F265" s="3"/>
      <c r="G265" s="3"/>
      <c r="H265" s="7"/>
      <c r="I265" s="7"/>
      <c r="J265" s="7"/>
      <c r="K265" s="7"/>
      <c r="L265" s="7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ht="31.5" x14ac:dyDescent="0.2">
      <c r="A266" s="6" t="s">
        <v>22</v>
      </c>
      <c r="B266" s="5"/>
      <c r="C266" s="3"/>
      <c r="D266" s="3"/>
      <c r="E266" s="3"/>
      <c r="F266" s="3"/>
      <c r="G266" s="3"/>
      <c r="H266" s="7"/>
      <c r="I266" s="7"/>
      <c r="J266" s="7"/>
      <c r="K266" s="7"/>
      <c r="L266" s="7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 ht="31.5" x14ac:dyDescent="0.2">
      <c r="A267" s="6" t="s">
        <v>21</v>
      </c>
      <c r="B267" s="5"/>
      <c r="C267" s="3"/>
      <c r="D267" s="3"/>
      <c r="E267" s="3"/>
      <c r="F267" s="3"/>
      <c r="G267" s="3"/>
      <c r="H267" s="7"/>
      <c r="I267" s="7"/>
      <c r="J267" s="7"/>
      <c r="K267" s="7"/>
      <c r="L267" s="7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ht="31.5" x14ac:dyDescent="0.2">
      <c r="A268" s="6" t="s">
        <v>20</v>
      </c>
      <c r="B268" s="5"/>
      <c r="C268" s="3"/>
      <c r="D268" s="3"/>
      <c r="E268" s="3"/>
      <c r="F268" s="3"/>
      <c r="G268" s="3"/>
      <c r="H268" s="7"/>
      <c r="I268" s="7"/>
      <c r="J268" s="7"/>
      <c r="K268" s="7"/>
      <c r="L268" s="7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ht="15.75" x14ac:dyDescent="0.2">
      <c r="A269" s="6" t="s">
        <v>19</v>
      </c>
      <c r="B269" s="5"/>
      <c r="C269" s="3"/>
      <c r="D269" s="3"/>
      <c r="E269" s="3"/>
      <c r="F269" s="7">
        <v>14.200000000000001</v>
      </c>
      <c r="G269" s="7">
        <v>14.200000000000001</v>
      </c>
      <c r="H269" s="7"/>
      <c r="I269" s="7"/>
      <c r="J269" s="7"/>
      <c r="K269" s="7">
        <v>67.254999999999995</v>
      </c>
      <c r="L269" s="7">
        <v>67.254999999999995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ht="31.5" x14ac:dyDescent="0.2">
      <c r="A270" s="6" t="s">
        <v>18</v>
      </c>
      <c r="B270" s="5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ht="47.25" x14ac:dyDescent="0.2">
      <c r="A271" s="6" t="s">
        <v>17</v>
      </c>
      <c r="B271" s="5"/>
      <c r="C271" s="3"/>
      <c r="D271" s="3"/>
      <c r="E271" s="3"/>
      <c r="F271" s="3"/>
      <c r="G271" s="3"/>
      <c r="H271" s="7"/>
      <c r="I271" s="7"/>
      <c r="J271" s="7"/>
      <c r="K271" s="7"/>
      <c r="L271" s="7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ht="31.5" x14ac:dyDescent="0.2">
      <c r="A272" s="6" t="s">
        <v>16</v>
      </c>
      <c r="B272" s="5"/>
      <c r="C272" s="3"/>
      <c r="D272" s="3"/>
      <c r="E272" s="3"/>
      <c r="F272" s="3"/>
      <c r="G272" s="3"/>
      <c r="H272" s="7"/>
      <c r="I272" s="7"/>
      <c r="J272" s="7"/>
      <c r="K272" s="7"/>
      <c r="L272" s="7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ht="47.25" x14ac:dyDescent="0.2">
      <c r="A273" s="6" t="s">
        <v>15</v>
      </c>
      <c r="B273" s="5"/>
      <c r="C273" s="3"/>
      <c r="D273" s="3"/>
      <c r="E273" s="3"/>
      <c r="F273" s="3"/>
      <c r="G273" s="3"/>
      <c r="H273" s="7"/>
      <c r="I273" s="7"/>
      <c r="J273" s="7"/>
      <c r="K273" s="7"/>
      <c r="L273" s="7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ht="15.75" x14ac:dyDescent="0.2">
      <c r="A274" s="6" t="s">
        <v>14</v>
      </c>
      <c r="B274" s="5"/>
      <c r="C274" s="3"/>
      <c r="D274" s="3"/>
      <c r="E274" s="3"/>
      <c r="F274" s="3"/>
      <c r="G274" s="3"/>
      <c r="H274" s="7"/>
      <c r="I274" s="7"/>
      <c r="J274" s="7"/>
      <c r="K274" s="7"/>
      <c r="L274" s="7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ht="31.5" x14ac:dyDescent="0.2">
      <c r="A275" s="6" t="s">
        <v>13</v>
      </c>
      <c r="B275" s="5"/>
      <c r="C275" s="3"/>
      <c r="D275" s="3"/>
      <c r="E275" s="3"/>
      <c r="F275" s="3"/>
      <c r="G275" s="3"/>
      <c r="H275" s="7"/>
      <c r="I275" s="7"/>
      <c r="J275" s="7"/>
      <c r="K275" s="7"/>
      <c r="L275" s="7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ht="31.5" x14ac:dyDescent="0.2">
      <c r="A276" s="6" t="s">
        <v>12</v>
      </c>
      <c r="B276" s="5"/>
      <c r="C276" s="3"/>
      <c r="D276" s="3"/>
      <c r="E276" s="3"/>
      <c r="F276" s="3"/>
      <c r="G276" s="3"/>
      <c r="H276" s="7"/>
      <c r="I276" s="7"/>
      <c r="J276" s="7"/>
      <c r="K276" s="7"/>
      <c r="L276" s="7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ht="31.5" x14ac:dyDescent="0.2">
      <c r="A277" s="6" t="s">
        <v>11</v>
      </c>
      <c r="B277" s="5"/>
      <c r="C277" s="3"/>
      <c r="D277" s="3"/>
      <c r="E277" s="3"/>
      <c r="F277" s="3"/>
      <c r="G277" s="3"/>
      <c r="H277" s="7"/>
      <c r="I277" s="7"/>
      <c r="J277" s="7"/>
      <c r="K277" s="7"/>
      <c r="L277" s="7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ht="15.75" x14ac:dyDescent="0.2">
      <c r="A278" s="6" t="s">
        <v>10</v>
      </c>
      <c r="B278" s="5"/>
      <c r="C278" s="3"/>
      <c r="D278" s="3"/>
      <c r="E278" s="3"/>
      <c r="F278" s="3"/>
      <c r="G278" s="3"/>
      <c r="H278" s="7"/>
      <c r="I278" s="7"/>
      <c r="J278" s="7"/>
      <c r="K278" s="7"/>
      <c r="L278" s="7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ht="15.75" x14ac:dyDescent="0.2">
      <c r="A279" s="6" t="s">
        <v>9</v>
      </c>
      <c r="B279" s="5"/>
      <c r="C279" s="3"/>
      <c r="D279" s="3"/>
      <c r="E279" s="3"/>
      <c r="F279" s="3"/>
      <c r="G279" s="3"/>
      <c r="H279" s="7"/>
      <c r="I279" s="7"/>
      <c r="J279" s="7"/>
      <c r="K279" s="7"/>
      <c r="L279" s="7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ht="15.75" x14ac:dyDescent="0.2">
      <c r="A280" s="6" t="s">
        <v>8</v>
      </c>
      <c r="B280" s="5"/>
      <c r="C280" s="3"/>
      <c r="D280" s="3"/>
      <c r="E280" s="3"/>
      <c r="F280" s="3"/>
      <c r="G280" s="3"/>
      <c r="H280" s="7"/>
      <c r="I280" s="7"/>
      <c r="J280" s="7"/>
      <c r="K280" s="7"/>
      <c r="L280" s="7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ht="31.5" x14ac:dyDescent="0.2">
      <c r="A281" s="6" t="s">
        <v>7</v>
      </c>
      <c r="B281" s="5"/>
      <c r="C281" s="3"/>
      <c r="D281" s="3"/>
      <c r="E281" s="3"/>
      <c r="F281" s="3"/>
      <c r="G281" s="3"/>
      <c r="H281" s="7"/>
      <c r="I281" s="7"/>
      <c r="J281" s="7"/>
      <c r="K281" s="7"/>
      <c r="L281" s="7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ht="31.5" x14ac:dyDescent="0.2">
      <c r="A282" s="6" t="s">
        <v>6</v>
      </c>
      <c r="B282" s="5"/>
      <c r="C282" s="3"/>
      <c r="D282" s="3"/>
      <c r="E282" s="3"/>
      <c r="F282" s="3"/>
      <c r="G282" s="3"/>
      <c r="H282" s="7"/>
      <c r="I282" s="7"/>
      <c r="J282" s="7"/>
      <c r="K282" s="7"/>
      <c r="L282" s="7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ht="31.5" x14ac:dyDescent="0.2">
      <c r="A283" s="6" t="s">
        <v>5</v>
      </c>
      <c r="B283" s="5"/>
      <c r="C283" s="3"/>
      <c r="D283" s="3"/>
      <c r="E283" s="3"/>
      <c r="F283" s="3"/>
      <c r="G283" s="3"/>
      <c r="H283" s="7"/>
      <c r="I283" s="7"/>
      <c r="J283" s="7"/>
      <c r="K283" s="7"/>
      <c r="L283" s="7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ht="31.5" x14ac:dyDescent="0.2">
      <c r="A284" s="6" t="s">
        <v>4</v>
      </c>
      <c r="B284" s="5"/>
      <c r="C284" s="3"/>
      <c r="D284" s="3"/>
      <c r="E284" s="3"/>
      <c r="F284" s="3"/>
      <c r="G284" s="3"/>
      <c r="H284" s="7"/>
      <c r="I284" s="7"/>
      <c r="J284" s="7"/>
      <c r="K284" s="7"/>
      <c r="L284" s="7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ht="31.5" x14ac:dyDescent="0.2">
      <c r="A285" s="6" t="s">
        <v>3</v>
      </c>
      <c r="B285" s="5"/>
      <c r="C285" s="3"/>
      <c r="D285" s="3"/>
      <c r="E285" s="3"/>
      <c r="F285" s="3"/>
      <c r="G285" s="3"/>
      <c r="H285" s="7"/>
      <c r="I285" s="7"/>
      <c r="J285" s="7"/>
      <c r="K285" s="7"/>
      <c r="L285" s="7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ht="47.25" x14ac:dyDescent="0.2">
      <c r="A286" s="6" t="s">
        <v>2</v>
      </c>
      <c r="B286" s="5"/>
      <c r="C286" s="3"/>
      <c r="D286" s="3"/>
      <c r="E286" s="3"/>
      <c r="F286" s="3"/>
      <c r="G286" s="3"/>
      <c r="H286" s="7"/>
      <c r="I286" s="7"/>
      <c r="J286" s="7"/>
      <c r="K286" s="7"/>
      <c r="L286" s="7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ht="31.5" x14ac:dyDescent="0.2">
      <c r="A287" s="6" t="s">
        <v>1</v>
      </c>
      <c r="B287" s="5"/>
      <c r="C287" s="3"/>
      <c r="D287" s="3"/>
      <c r="E287" s="3"/>
      <c r="F287" s="3"/>
      <c r="G287" s="3"/>
      <c r="H287" s="7"/>
      <c r="I287" s="7"/>
      <c r="J287" s="7"/>
      <c r="K287" s="7"/>
      <c r="L287" s="7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ht="15.75" x14ac:dyDescent="0.2">
      <c r="A288" s="6" t="s">
        <v>0</v>
      </c>
      <c r="B288" s="5"/>
      <c r="C288" s="3">
        <f>C224+C247+C270</f>
        <v>0</v>
      </c>
      <c r="D288" s="3">
        <f>D224+D247+D270</f>
        <v>0</v>
      </c>
      <c r="E288" s="3">
        <f>E224+E247+E270</f>
        <v>1370.7015000000001</v>
      </c>
      <c r="F288" s="3">
        <f>F224+F247+F270</f>
        <v>9710.737000000001</v>
      </c>
      <c r="G288" s="4">
        <f>G224+G247+G270</f>
        <v>11081.4385</v>
      </c>
      <c r="H288" s="3">
        <f>H224+H247+H270</f>
        <v>0</v>
      </c>
      <c r="I288" s="3">
        <f>I224+I247+I270</f>
        <v>0</v>
      </c>
      <c r="J288" s="3">
        <f>J224+J247+J270</f>
        <v>1440.8410000000001</v>
      </c>
      <c r="K288" s="3">
        <f>K224+K247+K270</f>
        <v>11600.311</v>
      </c>
      <c r="L288" s="2">
        <f>L224+L247+L270</f>
        <v>13041.152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</sheetData>
  <mergeCells count="16">
    <mergeCell ref="A5:A6"/>
    <mergeCell ref="B5:B6"/>
    <mergeCell ref="C5:G5"/>
    <mergeCell ref="H5:L5"/>
    <mergeCell ref="A77:A78"/>
    <mergeCell ref="B77:B78"/>
    <mergeCell ref="C77:G77"/>
    <mergeCell ref="H77:L77"/>
    <mergeCell ref="A149:A150"/>
    <mergeCell ref="B149:B150"/>
    <mergeCell ref="C149:G149"/>
    <mergeCell ref="H149:L149"/>
    <mergeCell ref="A221:A222"/>
    <mergeCell ref="B221:B222"/>
    <mergeCell ref="C221:G221"/>
    <mergeCell ref="H221:L2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МСП </vt:lpstr>
    </vt:vector>
  </TitlesOfParts>
  <Company>MRSK-YUGA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Сидашова Светлана Анатольевна</dc:creator>
  <cp:lastModifiedBy>Сидашова Светлана Анатольевна</cp:lastModifiedBy>
  <dcterms:created xsi:type="dcterms:W3CDTF">2015-02-27T07:43:55Z</dcterms:created>
  <dcterms:modified xsi:type="dcterms:W3CDTF">2015-02-27T07:44:14Z</dcterms:modified>
</cp:coreProperties>
</file>